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10" windowWidth="28140" windowHeight="12720"/>
  </bookViews>
  <sheets>
    <sheet name="Analyse H" sheetId="4" r:id="rId1"/>
    <sheet name="Analyse V" sheetId="5" r:id="rId2"/>
    <sheet name="Ratios fin" sheetId="3" r:id="rId3"/>
    <sheet name="Prévisions" sheetId="2" r:id="rId4"/>
  </sheets>
  <calcPr calcId="125725" iterateDelta="0.01"/>
</workbook>
</file>

<file path=xl/calcChain.xml><?xml version="1.0" encoding="utf-8"?>
<calcChain xmlns="http://schemas.openxmlformats.org/spreadsheetml/2006/main">
  <c r="D59" i="3"/>
  <c r="D49"/>
  <c r="D52" s="1"/>
  <c r="D35"/>
  <c r="D17"/>
  <c r="D10"/>
  <c r="B59"/>
  <c r="B52"/>
  <c r="B35"/>
  <c r="B17"/>
  <c r="B10"/>
  <c r="B19" s="1"/>
  <c r="B37" s="1"/>
  <c r="B65" s="1"/>
  <c r="B66" s="1"/>
  <c r="B59" i="2"/>
  <c r="B52"/>
  <c r="B35"/>
  <c r="B17"/>
  <c r="B10"/>
  <c r="F59" i="5"/>
  <c r="F49"/>
  <c r="F52" s="1"/>
  <c r="F35"/>
  <c r="F17"/>
  <c r="F10"/>
  <c r="F19" s="1"/>
  <c r="F37" s="1"/>
  <c r="F65" s="1"/>
  <c r="F66" s="1"/>
  <c r="D65" i="4"/>
  <c r="B65" i="5"/>
  <c r="B65" i="4"/>
  <c r="B59" i="5"/>
  <c r="B59" i="4"/>
  <c r="B19" i="2" l="1"/>
  <c r="B37" s="1"/>
  <c r="B65" s="1"/>
  <c r="B66" s="1"/>
  <c r="B68" s="1"/>
  <c r="D19" i="3"/>
  <c r="D37" s="1"/>
  <c r="D65" s="1"/>
  <c r="D66" s="1"/>
  <c r="D68"/>
  <c r="B68"/>
  <c r="F68" i="5"/>
  <c r="I26" i="3" l="1"/>
  <c r="I25"/>
  <c r="B66" i="5" l="1"/>
  <c r="B68"/>
  <c r="B52"/>
  <c r="B35"/>
  <c r="B17"/>
  <c r="B10"/>
  <c r="B19" s="1"/>
  <c r="B37" s="1"/>
  <c r="B52" i="4"/>
  <c r="B66"/>
  <c r="B35"/>
  <c r="B17"/>
  <c r="B10"/>
  <c r="D49"/>
  <c r="K6" i="3" l="1"/>
  <c r="B19" i="4"/>
  <c r="B37" s="1"/>
  <c r="B68"/>
  <c r="D59"/>
  <c r="D52"/>
  <c r="D10"/>
  <c r="D35"/>
  <c r="D17"/>
  <c r="D19" l="1"/>
  <c r="D37" s="1"/>
  <c r="D66" s="1"/>
  <c r="D68" s="1"/>
</calcChain>
</file>

<file path=xl/sharedStrings.xml><?xml version="1.0" encoding="utf-8"?>
<sst xmlns="http://schemas.openxmlformats.org/spreadsheetml/2006/main" count="287" uniqueCount="76">
  <si>
    <t>BTC Aluminium</t>
  </si>
  <si>
    <t>Revenus</t>
  </si>
  <si>
    <t>Total des revenus</t>
  </si>
  <si>
    <t>Coût des marchandises vendues</t>
  </si>
  <si>
    <t>Total coût des marchandises vendues</t>
  </si>
  <si>
    <t>Bénéfice brut</t>
  </si>
  <si>
    <t>Dépenses</t>
  </si>
  <si>
    <t>Total des dépenses</t>
  </si>
  <si>
    <t>Perte nette</t>
  </si>
  <si>
    <t>Actifs</t>
  </si>
  <si>
    <t>Total des actifs</t>
  </si>
  <si>
    <t>Passifs et Avoir des actionnaires</t>
  </si>
  <si>
    <t>Passifs</t>
  </si>
  <si>
    <t>Total des passifs</t>
  </si>
  <si>
    <t>Avoir des actionnaires</t>
  </si>
  <si>
    <t>Total Passifs et Avoir des actionnaires</t>
  </si>
  <si>
    <t>Var $</t>
  </si>
  <si>
    <t>Var %</t>
  </si>
  <si>
    <t>Du 01-06-2017 au 31-05-2018</t>
  </si>
  <si>
    <t xml:space="preserve">Bilan </t>
  </si>
  <si>
    <t>Au 31-05-2018</t>
  </si>
  <si>
    <t>Revenus - marchandises</t>
  </si>
  <si>
    <t>Revenus - entretien/réparation</t>
  </si>
  <si>
    <t>Revenus de placement/intérêts</t>
  </si>
  <si>
    <t>Rendus et rabais sur ventes</t>
  </si>
  <si>
    <t>Stocks mses. au début</t>
  </si>
  <si>
    <t>Achats marchandises</t>
  </si>
  <si>
    <t>Rendus et rabais sur achats</t>
  </si>
  <si>
    <t>Stocks mses. à la fin</t>
  </si>
  <si>
    <t>Frais de loyer</t>
  </si>
  <si>
    <t>Frais de télécommunication</t>
  </si>
  <si>
    <t>Frais d'assurances</t>
  </si>
  <si>
    <t>Frais licences/permis</t>
  </si>
  <si>
    <t>Frais de bureau</t>
  </si>
  <si>
    <t>Frais d'essence</t>
  </si>
  <si>
    <t>Frais entretien mat. roulant</t>
  </si>
  <si>
    <t>Frais entretien local</t>
  </si>
  <si>
    <t>Frais de salaires</t>
  </si>
  <si>
    <t>Charges sociales</t>
  </si>
  <si>
    <t>Amortissements des immobilisations</t>
  </si>
  <si>
    <t>Mauvaises créances</t>
  </si>
  <si>
    <t>Banque</t>
  </si>
  <si>
    <t>Comptes clients</t>
  </si>
  <si>
    <t>Provision mauvaises créances</t>
  </si>
  <si>
    <t>Placements temporaires</t>
  </si>
  <si>
    <t>Stock de marchandises</t>
  </si>
  <si>
    <t>Immobilisations</t>
  </si>
  <si>
    <t>Amort. cumulé immobilisations</t>
  </si>
  <si>
    <t>Comptes à payer - fournisseurs</t>
  </si>
  <si>
    <t>Capital actions</t>
  </si>
  <si>
    <t>Dividendes</t>
  </si>
  <si>
    <t>Bénéfices non répartis début</t>
  </si>
  <si>
    <t>Total avoir des actionnaires</t>
  </si>
  <si>
    <t>État des résultats</t>
  </si>
  <si>
    <t>% 2018</t>
  </si>
  <si>
    <t>% 2017</t>
  </si>
  <si>
    <t>Autres éléments de passifs à court terme</t>
  </si>
  <si>
    <t>=</t>
  </si>
  <si>
    <t>Ratio du fonds de roulement
 (ratio de liquidité générale)</t>
  </si>
  <si>
    <t xml:space="preserve">Actif à court terme </t>
  </si>
  <si>
    <t xml:space="preserve">Passif à court terme </t>
  </si>
  <si>
    <t>Ratio de liquidité relative</t>
  </si>
  <si>
    <t>(Encaisse + Comptes clients + Placements court terme)</t>
  </si>
  <si>
    <t>Ratio d'endettement</t>
  </si>
  <si>
    <t xml:space="preserve">Total du passif </t>
  </si>
  <si>
    <t>Total de l'actif</t>
  </si>
  <si>
    <t>Ratio marge bénéficiaire brute</t>
  </si>
  <si>
    <t>Ratio de marge bénéficiaire nette</t>
  </si>
  <si>
    <t>Bénéfice net</t>
  </si>
  <si>
    <t>Ratio de rentabilité de l'actif</t>
  </si>
  <si>
    <t>Ratio de rendement des capitaux propres </t>
  </si>
  <si>
    <t xml:space="preserve">Avoir </t>
  </si>
  <si>
    <t>Frais d'intérêts</t>
  </si>
  <si>
    <t>Emprunt long terme</t>
  </si>
  <si>
    <t>Autres éléments d'actifs court terme</t>
  </si>
  <si>
    <t>Bénéfice - Perte nette</t>
  </si>
</sst>
</file>

<file path=xl/styles.xml><?xml version="1.0" encoding="utf-8"?>
<styleSheet xmlns="http://schemas.openxmlformats.org/spreadsheetml/2006/main">
  <numFmts count="1">
    <numFmt numFmtId="6" formatCode="#,##0\ &quot;$&quot;_);[Red]\(#,##0\ &quot;$&quot;\)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4" fontId="0" fillId="0" borderId="0" xfId="0" applyNumberFormat="1"/>
    <xf numFmtId="4" fontId="0" fillId="0" borderId="1" xfId="0" applyNumberFormat="1" applyBorder="1"/>
    <xf numFmtId="0" fontId="1" fillId="0" borderId="0" xfId="0" applyFont="1"/>
    <xf numFmtId="0" fontId="0" fillId="0" borderId="0" xfId="0" applyAlignment="1">
      <alignment horizontal="left" indent="1"/>
    </xf>
    <xf numFmtId="4" fontId="0" fillId="0" borderId="2" xfId="0" applyNumberFormat="1" applyBorder="1"/>
    <xf numFmtId="0" fontId="1" fillId="0" borderId="0" xfId="0" applyFont="1" applyAlignment="1"/>
    <xf numFmtId="4" fontId="1" fillId="0" borderId="3" xfId="0" applyNumberFormat="1" applyFont="1" applyBorder="1"/>
    <xf numFmtId="4" fontId="1" fillId="0" borderId="4" xfId="0" applyNumberFormat="1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4" fontId="0" fillId="0" borderId="0" xfId="0" applyNumberFormat="1" applyBorder="1"/>
    <xf numFmtId="0" fontId="0" fillId="0" borderId="0" xfId="0" applyBorder="1"/>
    <xf numFmtId="10" fontId="0" fillId="0" borderId="0" xfId="0" applyNumberFormat="1" applyBorder="1"/>
    <xf numFmtId="10" fontId="1" fillId="0" borderId="0" xfId="0" applyNumberFormat="1" applyFont="1" applyBorder="1"/>
    <xf numFmtId="9" fontId="0" fillId="0" borderId="0" xfId="0" applyNumberFormat="1"/>
    <xf numFmtId="0" fontId="0" fillId="0" borderId="0" xfId="0" applyBorder="1" applyAlignment="1">
      <alignment horizontal="left" indent="1"/>
    </xf>
    <xf numFmtId="0" fontId="1" fillId="0" borderId="1" xfId="0" quotePrefix="1" applyFont="1" applyBorder="1" applyAlignment="1">
      <alignment horizontal="center"/>
    </xf>
    <xf numFmtId="6" fontId="0" fillId="0" borderId="0" xfId="0" applyNumberFormat="1"/>
    <xf numFmtId="0" fontId="1" fillId="0" borderId="1" xfId="0" applyFont="1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 wrapText="1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3" fontId="0" fillId="0" borderId="0" xfId="0" applyNumberFormat="1" applyAlignment="1">
      <alignment horizontal="center" vertical="top"/>
    </xf>
    <xf numFmtId="3" fontId="0" fillId="0" borderId="1" xfId="0" applyNumberFormat="1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0" xfId="0" applyNumberFormat="1" applyFont="1" applyAlignment="1">
      <alignment vertical="center"/>
    </xf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R69"/>
  <sheetViews>
    <sheetView showGridLines="0" tabSelected="1" workbookViewId="0"/>
  </sheetViews>
  <sheetFormatPr baseColWidth="10" defaultRowHeight="15"/>
  <cols>
    <col min="1" max="1" width="40.28515625" customWidth="1"/>
    <col min="2" max="2" width="13.85546875" customWidth="1"/>
    <col min="3" max="3" width="2" customWidth="1"/>
    <col min="5" max="5" width="2" customWidth="1"/>
    <col min="7" max="7" width="2" customWidth="1"/>
    <col min="14" max="14" width="22.42578125" bestFit="1" customWidth="1"/>
  </cols>
  <sheetData>
    <row r="1" spans="1:10" ht="18.75">
      <c r="A1" s="1" t="s">
        <v>0</v>
      </c>
      <c r="B1" s="2"/>
    </row>
    <row r="2" spans="1:10" ht="18.75">
      <c r="A2" s="11" t="s">
        <v>53</v>
      </c>
      <c r="B2" s="2"/>
    </row>
    <row r="3" spans="1:10" ht="18.75">
      <c r="A3" s="11" t="s">
        <v>18</v>
      </c>
      <c r="B3" s="12"/>
    </row>
    <row r="4" spans="1:10" ht="18.75">
      <c r="A4" s="11"/>
      <c r="B4" s="12"/>
    </row>
    <row r="5" spans="1:10">
      <c r="A5" s="4" t="s">
        <v>1</v>
      </c>
      <c r="B5" s="10">
        <v>2018</v>
      </c>
      <c r="D5" s="10">
        <v>2017</v>
      </c>
      <c r="F5" s="10" t="s">
        <v>16</v>
      </c>
      <c r="H5" s="10" t="s">
        <v>17</v>
      </c>
    </row>
    <row r="6" spans="1:10">
      <c r="A6" s="5" t="s">
        <v>21</v>
      </c>
      <c r="B6" s="2">
        <v>365362.54</v>
      </c>
      <c r="D6" s="2">
        <v>372669.79</v>
      </c>
      <c r="F6" s="12"/>
      <c r="G6" s="13"/>
      <c r="H6" s="14"/>
      <c r="J6" s="2"/>
    </row>
    <row r="7" spans="1:10">
      <c r="A7" s="5" t="s">
        <v>22</v>
      </c>
      <c r="B7" s="2">
        <v>71217.649999999994</v>
      </c>
      <c r="D7" s="2">
        <v>73653</v>
      </c>
      <c r="F7" s="12"/>
      <c r="G7" s="13"/>
      <c r="H7" s="14"/>
      <c r="J7" s="2"/>
    </row>
    <row r="8" spans="1:10">
      <c r="A8" s="5" t="s">
        <v>23</v>
      </c>
      <c r="B8" s="2">
        <v>400</v>
      </c>
      <c r="D8" s="2">
        <v>850</v>
      </c>
      <c r="F8" s="12"/>
      <c r="G8" s="13"/>
      <c r="H8" s="14"/>
      <c r="J8" s="2"/>
    </row>
    <row r="9" spans="1:10">
      <c r="A9" s="5" t="s">
        <v>24</v>
      </c>
      <c r="B9" s="3">
        <v>-1548.5</v>
      </c>
      <c r="D9" s="3">
        <v>-1471.07</v>
      </c>
      <c r="F9" s="12"/>
      <c r="G9" s="13"/>
      <c r="H9" s="14"/>
      <c r="J9" s="12"/>
    </row>
    <row r="10" spans="1:10">
      <c r="A10" s="4" t="s">
        <v>2</v>
      </c>
      <c r="B10" s="2">
        <f>SUM(B6:B9)</f>
        <v>435431.68999999994</v>
      </c>
      <c r="D10" s="2">
        <f>SUM(D6:D9)</f>
        <v>445701.72</v>
      </c>
      <c r="F10" s="12"/>
      <c r="G10" s="13"/>
      <c r="H10" s="14"/>
      <c r="J10" s="2"/>
    </row>
    <row r="11" spans="1:10" ht="6" customHeight="1">
      <c r="B11" s="2"/>
      <c r="D11" s="2"/>
      <c r="F11" s="12"/>
      <c r="G11" s="13"/>
      <c r="H11" s="14"/>
    </row>
    <row r="12" spans="1:10">
      <c r="A12" s="4" t="s">
        <v>3</v>
      </c>
      <c r="B12" s="2"/>
      <c r="D12" s="2"/>
      <c r="F12" s="12"/>
      <c r="G12" s="13"/>
      <c r="H12" s="14"/>
    </row>
    <row r="13" spans="1:10">
      <c r="A13" s="5" t="s">
        <v>25</v>
      </c>
      <c r="B13" s="2">
        <v>156235.45000000001</v>
      </c>
      <c r="D13" s="2">
        <v>171548.39</v>
      </c>
      <c r="F13" s="12"/>
      <c r="G13" s="13"/>
      <c r="H13" s="14"/>
      <c r="J13" s="2"/>
    </row>
    <row r="14" spans="1:10">
      <c r="A14" s="5" t="s">
        <v>26</v>
      </c>
      <c r="B14" s="2">
        <v>235658.47</v>
      </c>
      <c r="D14" s="2">
        <v>216805.79</v>
      </c>
      <c r="F14" s="12"/>
      <c r="G14" s="13"/>
      <c r="H14" s="14"/>
      <c r="J14" s="2"/>
    </row>
    <row r="15" spans="1:10">
      <c r="A15" s="5" t="s">
        <v>27</v>
      </c>
      <c r="B15" s="2">
        <v>-2365.25</v>
      </c>
      <c r="D15" s="2">
        <v>-2388.9</v>
      </c>
      <c r="F15" s="12"/>
      <c r="G15" s="13"/>
      <c r="H15" s="14"/>
      <c r="J15" s="2"/>
    </row>
    <row r="16" spans="1:10">
      <c r="A16" s="5" t="s">
        <v>28</v>
      </c>
      <c r="B16" s="2">
        <v>-146560</v>
      </c>
      <c r="D16" s="2">
        <v>-156235.45000000001</v>
      </c>
      <c r="F16" s="12"/>
      <c r="G16" s="13"/>
      <c r="H16" s="14"/>
      <c r="J16" s="2"/>
    </row>
    <row r="17" spans="1:8">
      <c r="A17" s="4" t="s">
        <v>4</v>
      </c>
      <c r="B17" s="6">
        <f>SUM(B13:B16)</f>
        <v>242968.67000000004</v>
      </c>
      <c r="D17" s="6">
        <f>SUM(D13:D16)</f>
        <v>229729.83000000002</v>
      </c>
      <c r="F17" s="12"/>
      <c r="G17" s="13"/>
      <c r="H17" s="14"/>
    </row>
    <row r="18" spans="1:8" ht="6" customHeight="1">
      <c r="A18" s="4"/>
      <c r="B18" s="2"/>
      <c r="D18" s="2"/>
      <c r="F18" s="12"/>
      <c r="G18" s="13"/>
      <c r="H18" s="14"/>
    </row>
    <row r="19" spans="1:8">
      <c r="A19" s="4" t="s">
        <v>5</v>
      </c>
      <c r="B19" s="2">
        <f>B10-B17</f>
        <v>192463.0199999999</v>
      </c>
      <c r="D19" s="2">
        <f>D10-D17</f>
        <v>215971.88999999996</v>
      </c>
      <c r="F19" s="12"/>
      <c r="G19" s="13"/>
      <c r="H19" s="14"/>
    </row>
    <row r="20" spans="1:8" ht="6" customHeight="1">
      <c r="B20" s="2"/>
      <c r="D20" s="2"/>
      <c r="F20" s="12"/>
      <c r="G20" s="13"/>
      <c r="H20" s="14"/>
    </row>
    <row r="21" spans="1:8">
      <c r="A21" s="4" t="s">
        <v>6</v>
      </c>
      <c r="B21" s="2"/>
      <c r="D21" s="2"/>
      <c r="F21" s="12"/>
      <c r="G21" s="13"/>
      <c r="H21" s="14"/>
    </row>
    <row r="22" spans="1:8">
      <c r="A22" s="5" t="s">
        <v>29</v>
      </c>
      <c r="B22" s="2">
        <v>22200</v>
      </c>
      <c r="D22" s="2">
        <v>23532</v>
      </c>
      <c r="F22" s="12"/>
      <c r="G22" s="13"/>
      <c r="H22" s="14"/>
    </row>
    <row r="23" spans="1:8">
      <c r="A23" s="5" t="s">
        <v>30</v>
      </c>
      <c r="B23" s="2">
        <v>3851.25</v>
      </c>
      <c r="D23" s="2">
        <v>3928.28</v>
      </c>
      <c r="F23" s="12"/>
      <c r="G23" s="13"/>
      <c r="H23" s="14"/>
    </row>
    <row r="24" spans="1:8">
      <c r="A24" s="5" t="s">
        <v>31</v>
      </c>
      <c r="B24" s="2">
        <v>5193.4900000000007</v>
      </c>
      <c r="D24" s="2">
        <v>5505.1</v>
      </c>
      <c r="F24" s="12"/>
      <c r="G24" s="13"/>
      <c r="H24" s="14"/>
    </row>
    <row r="25" spans="1:8">
      <c r="A25" s="5" t="s">
        <v>32</v>
      </c>
      <c r="B25" s="2">
        <v>1313.25</v>
      </c>
      <c r="D25" s="2">
        <v>1300.1199999999999</v>
      </c>
      <c r="F25" s="12"/>
      <c r="G25" s="13"/>
      <c r="H25" s="14"/>
    </row>
    <row r="26" spans="1:8">
      <c r="A26" s="5" t="s">
        <v>33</v>
      </c>
      <c r="B26" s="2">
        <v>2388.9</v>
      </c>
      <c r="D26" s="2">
        <v>2173.9</v>
      </c>
      <c r="F26" s="12"/>
      <c r="G26" s="13"/>
      <c r="H26" s="14"/>
    </row>
    <row r="27" spans="1:8">
      <c r="A27" s="5" t="s">
        <v>34</v>
      </c>
      <c r="B27" s="2">
        <v>6521.54</v>
      </c>
      <c r="D27" s="2">
        <v>6782.4</v>
      </c>
      <c r="F27" s="12"/>
      <c r="G27" s="13"/>
      <c r="H27" s="14"/>
    </row>
    <row r="28" spans="1:8">
      <c r="A28" s="5" t="s">
        <v>35</v>
      </c>
      <c r="B28" s="2">
        <v>3254.48</v>
      </c>
      <c r="D28" s="2">
        <v>2929.03</v>
      </c>
      <c r="F28" s="12"/>
      <c r="G28" s="13"/>
      <c r="H28" s="14"/>
    </row>
    <row r="29" spans="1:8">
      <c r="A29" s="5" t="s">
        <v>36</v>
      </c>
      <c r="B29" s="2">
        <v>1225.3599999999999</v>
      </c>
      <c r="D29" s="2">
        <v>1311.1399999999999</v>
      </c>
      <c r="F29" s="12"/>
      <c r="G29" s="13"/>
      <c r="H29" s="14"/>
    </row>
    <row r="30" spans="1:8">
      <c r="A30" s="5" t="s">
        <v>37</v>
      </c>
      <c r="B30" s="2">
        <v>152623.26999999999</v>
      </c>
      <c r="D30" s="2">
        <v>167885.59999999998</v>
      </c>
      <c r="F30" s="12"/>
      <c r="G30" s="13"/>
      <c r="H30" s="14"/>
    </row>
    <row r="31" spans="1:8">
      <c r="A31" s="5" t="s">
        <v>38</v>
      </c>
      <c r="B31" s="2">
        <v>30514.55</v>
      </c>
      <c r="D31" s="2">
        <v>28683.68</v>
      </c>
      <c r="F31" s="12"/>
      <c r="G31" s="13"/>
      <c r="H31" s="14"/>
    </row>
    <row r="32" spans="1:8">
      <c r="A32" s="5" t="s">
        <v>72</v>
      </c>
      <c r="B32" s="2">
        <v>3256.32</v>
      </c>
      <c r="D32" s="2">
        <v>4213.25</v>
      </c>
      <c r="F32" s="12"/>
      <c r="G32" s="13"/>
      <c r="H32" s="14"/>
    </row>
    <row r="33" spans="1:18">
      <c r="A33" s="5" t="s">
        <v>39</v>
      </c>
      <c r="B33" s="2">
        <v>6524.25</v>
      </c>
      <c r="D33" s="2">
        <v>7111.43</v>
      </c>
      <c r="F33" s="12"/>
      <c r="G33" s="13"/>
      <c r="H33" s="14"/>
    </row>
    <row r="34" spans="1:18">
      <c r="A34" s="5" t="s">
        <v>40</v>
      </c>
      <c r="B34" s="2">
        <v>2563.25</v>
      </c>
      <c r="D34" s="2">
        <v>2588.88</v>
      </c>
      <c r="F34" s="12"/>
      <c r="G34" s="13"/>
      <c r="H34" s="14"/>
    </row>
    <row r="35" spans="1:18">
      <c r="A35" s="4" t="s">
        <v>7</v>
      </c>
      <c r="B35" s="6">
        <f>SUM(B22:B34)</f>
        <v>241429.90999999997</v>
      </c>
      <c r="D35" s="6">
        <f>SUM(D22:D34)</f>
        <v>257944.80999999997</v>
      </c>
      <c r="F35" s="12"/>
      <c r="G35" s="13"/>
      <c r="H35" s="14"/>
    </row>
    <row r="36" spans="1:18" ht="6" customHeight="1">
      <c r="B36" s="2"/>
      <c r="D36" s="2"/>
      <c r="F36" s="12"/>
      <c r="G36" s="13"/>
      <c r="H36" s="14"/>
    </row>
    <row r="37" spans="1:18" ht="15.75" thickBot="1">
      <c r="A37" s="7" t="s">
        <v>8</v>
      </c>
      <c r="B37" s="8">
        <f>B19-B35</f>
        <v>-48966.890000000072</v>
      </c>
      <c r="D37" s="8">
        <f>D19-D35</f>
        <v>-41972.920000000013</v>
      </c>
      <c r="F37" s="12"/>
      <c r="G37" s="13"/>
      <c r="H37" s="14"/>
    </row>
    <row r="38" spans="1:18" ht="15.75" thickTop="1"/>
    <row r="39" spans="1:18" ht="18.75">
      <c r="A39" s="1" t="s">
        <v>0</v>
      </c>
      <c r="B39" s="2"/>
    </row>
    <row r="40" spans="1:18" ht="18.75">
      <c r="A40" s="11" t="s">
        <v>19</v>
      </c>
      <c r="B40" s="12"/>
    </row>
    <row r="41" spans="1:18" ht="18.75">
      <c r="A41" s="11" t="s">
        <v>20</v>
      </c>
      <c r="B41" s="12"/>
    </row>
    <row r="42" spans="1:18" ht="6.75" customHeight="1">
      <c r="A42" s="11"/>
      <c r="B42" s="12"/>
    </row>
    <row r="43" spans="1:18">
      <c r="A43" s="4" t="s">
        <v>9</v>
      </c>
      <c r="B43" s="10">
        <v>2018</v>
      </c>
      <c r="D43" s="10">
        <v>2017</v>
      </c>
      <c r="F43" s="32" t="s">
        <v>16</v>
      </c>
      <c r="H43" s="32" t="s">
        <v>17</v>
      </c>
    </row>
    <row r="44" spans="1:18">
      <c r="A44" s="5" t="s">
        <v>41</v>
      </c>
      <c r="B44" s="2">
        <v>19625.52</v>
      </c>
      <c r="D44" s="2">
        <v>32233.01</v>
      </c>
      <c r="F44" s="12"/>
      <c r="G44" s="13"/>
      <c r="H44" s="14"/>
    </row>
    <row r="45" spans="1:18">
      <c r="A45" s="5" t="s">
        <v>42</v>
      </c>
      <c r="B45" s="2">
        <v>14523.63</v>
      </c>
      <c r="D45" s="2">
        <v>23610.38</v>
      </c>
      <c r="F45" s="12"/>
      <c r="G45" s="13"/>
      <c r="H45" s="14"/>
      <c r="M45" s="13"/>
      <c r="N45" s="13"/>
      <c r="O45" s="13"/>
      <c r="P45" s="13"/>
      <c r="Q45" s="13"/>
      <c r="R45" s="13"/>
    </row>
    <row r="46" spans="1:18">
      <c r="A46" s="5" t="s">
        <v>43</v>
      </c>
      <c r="B46" s="2">
        <v>-523.54</v>
      </c>
      <c r="D46" s="2">
        <v>-502.59999999999997</v>
      </c>
      <c r="F46" s="12"/>
      <c r="G46" s="13"/>
      <c r="H46" s="14"/>
      <c r="K46" s="2"/>
      <c r="L46" s="2"/>
      <c r="M46" s="2"/>
      <c r="N46" s="13"/>
      <c r="O46" s="13"/>
      <c r="P46" s="13"/>
      <c r="Q46" s="12"/>
      <c r="R46" s="13"/>
    </row>
    <row r="47" spans="1:18">
      <c r="A47" s="5" t="s">
        <v>44</v>
      </c>
      <c r="B47" s="2">
        <v>20000</v>
      </c>
      <c r="D47" s="2">
        <v>100000</v>
      </c>
      <c r="F47" s="12"/>
      <c r="G47" s="13"/>
      <c r="H47" s="14"/>
      <c r="M47" s="13"/>
      <c r="N47" s="17"/>
      <c r="O47" s="12"/>
      <c r="P47" s="13"/>
      <c r="Q47" s="13"/>
      <c r="R47" s="13"/>
    </row>
    <row r="48" spans="1:18">
      <c r="A48" s="5" t="s">
        <v>74</v>
      </c>
      <c r="B48" s="2">
        <v>4340.6000000000004</v>
      </c>
      <c r="C48" s="2"/>
      <c r="D48" s="2">
        <v>4523.7199999999993</v>
      </c>
      <c r="F48" s="12"/>
      <c r="G48" s="13"/>
      <c r="H48" s="14"/>
      <c r="M48" s="13"/>
      <c r="N48" s="13"/>
      <c r="O48" s="13"/>
      <c r="P48" s="13"/>
      <c r="Q48" s="13"/>
      <c r="R48" s="13"/>
    </row>
    <row r="49" spans="1:18">
      <c r="A49" s="5" t="s">
        <v>45</v>
      </c>
      <c r="B49" s="2">
        <v>146560</v>
      </c>
      <c r="D49" s="2">
        <f>D16*-1</f>
        <v>156235.45000000001</v>
      </c>
      <c r="F49" s="12"/>
      <c r="G49" s="13"/>
      <c r="H49" s="14"/>
      <c r="M49" s="13"/>
      <c r="N49" s="13"/>
      <c r="O49" s="13"/>
      <c r="P49" s="13"/>
      <c r="Q49" s="13"/>
      <c r="R49" s="13"/>
    </row>
    <row r="50" spans="1:18">
      <c r="A50" s="5" t="s">
        <v>46</v>
      </c>
      <c r="B50" s="2">
        <v>81085.7</v>
      </c>
      <c r="D50" s="2">
        <v>79463.989999999991</v>
      </c>
      <c r="F50" s="12"/>
      <c r="G50" s="13"/>
      <c r="H50" s="14"/>
    </row>
    <row r="51" spans="1:18">
      <c r="A51" s="5" t="s">
        <v>47</v>
      </c>
      <c r="B51" s="3">
        <v>-28741.040000000001</v>
      </c>
      <c r="D51" s="3">
        <v>-30752.91</v>
      </c>
      <c r="F51" s="12"/>
      <c r="G51" s="13"/>
      <c r="H51" s="14"/>
    </row>
    <row r="52" spans="1:18" ht="15.75" thickBot="1">
      <c r="A52" s="4" t="s">
        <v>10</v>
      </c>
      <c r="B52" s="9">
        <f>SUM(B44:B51)</f>
        <v>256870.86999999997</v>
      </c>
      <c r="D52" s="9">
        <f>SUM(D44:D51)</f>
        <v>364811.04000000004</v>
      </c>
      <c r="F52" s="12"/>
      <c r="G52" s="13"/>
      <c r="H52" s="14"/>
    </row>
    <row r="53" spans="1:18" ht="7.5" customHeight="1" thickTop="1">
      <c r="B53" s="2"/>
      <c r="D53" s="2"/>
      <c r="F53" s="2"/>
      <c r="H53" s="2"/>
    </row>
    <row r="54" spans="1:18">
      <c r="A54" s="4" t="s">
        <v>11</v>
      </c>
      <c r="B54" s="2"/>
      <c r="D54" s="2"/>
      <c r="F54" s="2"/>
      <c r="H54" s="2"/>
    </row>
    <row r="55" spans="1:18">
      <c r="A55" s="4" t="s">
        <v>12</v>
      </c>
      <c r="B55" s="2"/>
      <c r="D55" s="2"/>
      <c r="F55" s="2"/>
      <c r="H55" s="2"/>
    </row>
    <row r="56" spans="1:18">
      <c r="A56" s="5" t="s">
        <v>48</v>
      </c>
      <c r="B56" s="2">
        <v>36524.230000000003</v>
      </c>
      <c r="D56" s="2">
        <v>29793.75</v>
      </c>
      <c r="F56" s="12"/>
      <c r="G56" s="13"/>
      <c r="H56" s="14"/>
      <c r="K56" s="2"/>
      <c r="L56" s="2"/>
      <c r="M56" s="2"/>
    </row>
    <row r="57" spans="1:18">
      <c r="A57" s="5" t="s">
        <v>56</v>
      </c>
      <c r="B57" s="2">
        <v>13431.36</v>
      </c>
      <c r="C57" s="2"/>
      <c r="D57" s="2">
        <v>13754.17</v>
      </c>
      <c r="F57" s="12"/>
      <c r="G57" s="13"/>
      <c r="H57" s="14"/>
    </row>
    <row r="58" spans="1:18">
      <c r="A58" s="5" t="s">
        <v>73</v>
      </c>
      <c r="B58" s="3">
        <v>21782.86</v>
      </c>
      <c r="D58" s="3">
        <v>22925.06</v>
      </c>
      <c r="F58" s="12"/>
      <c r="G58" s="13"/>
      <c r="H58" s="14"/>
    </row>
    <row r="59" spans="1:18">
      <c r="A59" s="4" t="s">
        <v>13</v>
      </c>
      <c r="B59" s="2">
        <f>SUM(B56:B58)</f>
        <v>71738.450000000012</v>
      </c>
      <c r="D59" s="2">
        <f>SUM(D56:D58)</f>
        <v>66472.98</v>
      </c>
      <c r="F59" s="12"/>
      <c r="G59" s="13"/>
      <c r="H59" s="14"/>
    </row>
    <row r="60" spans="1:18" ht="7.5" customHeight="1">
      <c r="B60" s="2"/>
      <c r="D60" s="2"/>
      <c r="F60" s="2"/>
      <c r="H60" s="2"/>
    </row>
    <row r="61" spans="1:18">
      <c r="A61" s="4" t="s">
        <v>14</v>
      </c>
      <c r="B61" s="2"/>
      <c r="D61" s="2"/>
      <c r="F61" s="2"/>
      <c r="H61" s="2"/>
    </row>
    <row r="62" spans="1:18">
      <c r="A62" s="5" t="s">
        <v>49</v>
      </c>
      <c r="B62" s="2">
        <v>25000</v>
      </c>
      <c r="D62" s="2">
        <v>25000</v>
      </c>
      <c r="F62" s="12"/>
      <c r="G62" s="13"/>
      <c r="H62" s="14"/>
    </row>
    <row r="63" spans="1:18">
      <c r="A63" s="5" t="s">
        <v>51</v>
      </c>
      <c r="B63" s="2">
        <v>277099.31</v>
      </c>
      <c r="D63" s="2">
        <v>391470.98</v>
      </c>
      <c r="F63" s="12"/>
      <c r="G63" s="13"/>
      <c r="H63" s="14"/>
      <c r="I63" s="2"/>
    </row>
    <row r="64" spans="1:18">
      <c r="A64" s="5" t="s">
        <v>50</v>
      </c>
      <c r="B64" s="2">
        <v>-68000</v>
      </c>
      <c r="D64" s="2">
        <v>-76160</v>
      </c>
      <c r="F64" s="12"/>
      <c r="G64" s="13"/>
      <c r="H64" s="14"/>
    </row>
    <row r="65" spans="1:11">
      <c r="A65" s="5" t="s">
        <v>8</v>
      </c>
      <c r="B65" s="3">
        <f>B37</f>
        <v>-48966.890000000072</v>
      </c>
      <c r="D65" s="3">
        <f>D37</f>
        <v>-41972.920000000013</v>
      </c>
      <c r="F65" s="12"/>
      <c r="G65" s="13"/>
      <c r="H65" s="14"/>
    </row>
    <row r="66" spans="1:11">
      <c r="A66" s="4" t="s">
        <v>52</v>
      </c>
      <c r="B66" s="6">
        <f>SUM(B62:B65)</f>
        <v>185132.41999999993</v>
      </c>
      <c r="D66" s="6">
        <f>SUM(D62:D65)</f>
        <v>298338.05999999994</v>
      </c>
      <c r="F66" s="12"/>
      <c r="G66" s="13"/>
      <c r="H66" s="14"/>
    </row>
    <row r="67" spans="1:11" ht="7.5" customHeight="1">
      <c r="F67" s="2"/>
      <c r="H67" s="2"/>
    </row>
    <row r="68" spans="1:11" ht="15.75" thickBot="1">
      <c r="A68" s="4" t="s">
        <v>15</v>
      </c>
      <c r="B68" s="8">
        <f>B59+B66</f>
        <v>256870.86999999994</v>
      </c>
      <c r="D68" s="8">
        <f>D59+D66</f>
        <v>364811.03999999992</v>
      </c>
      <c r="F68" s="12"/>
      <c r="G68" s="13"/>
      <c r="H68" s="14"/>
      <c r="J68" s="2"/>
      <c r="K68" s="2"/>
    </row>
    <row r="69" spans="1:11" ht="15.75" thickTop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69"/>
  <sheetViews>
    <sheetView showGridLines="0" workbookViewId="0"/>
  </sheetViews>
  <sheetFormatPr baseColWidth="10" defaultRowHeight="15"/>
  <cols>
    <col min="1" max="1" width="40.28515625" customWidth="1"/>
    <col min="2" max="2" width="13.85546875" customWidth="1"/>
    <col min="3" max="3" width="2" customWidth="1"/>
    <col min="5" max="5" width="2" customWidth="1"/>
    <col min="7" max="7" width="2" customWidth="1"/>
  </cols>
  <sheetData>
    <row r="1" spans="1:8" ht="18.75">
      <c r="A1" s="1" t="s">
        <v>0</v>
      </c>
      <c r="B1" s="2"/>
    </row>
    <row r="2" spans="1:8" ht="18.75">
      <c r="A2" s="11" t="s">
        <v>53</v>
      </c>
      <c r="B2" s="2"/>
    </row>
    <row r="3" spans="1:8" ht="18.75">
      <c r="A3" s="11" t="s">
        <v>18</v>
      </c>
      <c r="B3" s="12"/>
    </row>
    <row r="4" spans="1:8" ht="18.75">
      <c r="A4" s="11"/>
      <c r="B4" s="12"/>
    </row>
    <row r="5" spans="1:8">
      <c r="A5" s="4" t="s">
        <v>1</v>
      </c>
      <c r="B5" s="10">
        <v>2018</v>
      </c>
      <c r="D5" s="18" t="s">
        <v>54</v>
      </c>
      <c r="F5" s="10">
        <v>2017</v>
      </c>
      <c r="H5" s="18" t="s">
        <v>55</v>
      </c>
    </row>
    <row r="6" spans="1:8">
      <c r="A6" s="5" t="s">
        <v>21</v>
      </c>
      <c r="B6" s="2">
        <v>365362.54</v>
      </c>
      <c r="F6" s="2">
        <v>372669.79</v>
      </c>
      <c r="G6" s="13"/>
      <c r="H6" s="14"/>
    </row>
    <row r="7" spans="1:8">
      <c r="A7" s="5" t="s">
        <v>22</v>
      </c>
      <c r="B7" s="2">
        <v>71217.649999999994</v>
      </c>
      <c r="F7" s="2">
        <v>73653</v>
      </c>
      <c r="G7" s="13"/>
      <c r="H7" s="14"/>
    </row>
    <row r="8" spans="1:8">
      <c r="A8" s="5" t="s">
        <v>23</v>
      </c>
      <c r="B8" s="2">
        <v>400</v>
      </c>
      <c r="F8" s="2">
        <v>850</v>
      </c>
      <c r="G8" s="13"/>
      <c r="H8" s="14"/>
    </row>
    <row r="9" spans="1:8">
      <c r="A9" s="5" t="s">
        <v>24</v>
      </c>
      <c r="B9" s="3">
        <v>-1548.5</v>
      </c>
      <c r="F9" s="3">
        <v>-1471.07</v>
      </c>
      <c r="G9" s="13"/>
      <c r="H9" s="14"/>
    </row>
    <row r="10" spans="1:8">
      <c r="A10" s="4" t="s">
        <v>2</v>
      </c>
      <c r="B10" s="2">
        <f>SUM(B6:B9)</f>
        <v>435431.68999999994</v>
      </c>
      <c r="F10" s="2">
        <f>SUM(F6:F9)</f>
        <v>445701.72</v>
      </c>
      <c r="G10" s="13"/>
      <c r="H10" s="14"/>
    </row>
    <row r="11" spans="1:8">
      <c r="B11" s="2"/>
      <c r="F11" s="2"/>
      <c r="G11" s="13"/>
      <c r="H11" s="14"/>
    </row>
    <row r="12" spans="1:8">
      <c r="A12" s="4" t="s">
        <v>3</v>
      </c>
      <c r="B12" s="2"/>
      <c r="F12" s="2"/>
      <c r="G12" s="13"/>
      <c r="H12" s="14"/>
    </row>
    <row r="13" spans="1:8">
      <c r="A13" s="5" t="s">
        <v>25</v>
      </c>
      <c r="B13" s="2">
        <v>156235.45000000001</v>
      </c>
      <c r="F13" s="2">
        <v>171548.39</v>
      </c>
      <c r="G13" s="13"/>
      <c r="H13" s="14"/>
    </row>
    <row r="14" spans="1:8">
      <c r="A14" s="5" t="s">
        <v>26</v>
      </c>
      <c r="B14" s="2">
        <v>235658.47</v>
      </c>
      <c r="F14" s="2">
        <v>216805.79</v>
      </c>
      <c r="G14" s="13"/>
      <c r="H14" s="14"/>
    </row>
    <row r="15" spans="1:8">
      <c r="A15" s="5" t="s">
        <v>27</v>
      </c>
      <c r="B15" s="2">
        <v>-2365.25</v>
      </c>
      <c r="F15" s="2">
        <v>-2388.9</v>
      </c>
      <c r="G15" s="13"/>
      <c r="H15" s="14"/>
    </row>
    <row r="16" spans="1:8">
      <c r="A16" s="5" t="s">
        <v>28</v>
      </c>
      <c r="B16" s="2">
        <v>-146560</v>
      </c>
      <c r="F16" s="2">
        <v>-156235.45000000001</v>
      </c>
      <c r="G16" s="13"/>
      <c r="H16" s="14"/>
    </row>
    <row r="17" spans="1:8">
      <c r="A17" s="4" t="s">
        <v>4</v>
      </c>
      <c r="B17" s="6">
        <f>SUM(B13:B16)</f>
        <v>242968.67000000004</v>
      </c>
      <c r="F17" s="6">
        <f>SUM(F13:F16)</f>
        <v>229729.83000000002</v>
      </c>
      <c r="G17" s="13"/>
      <c r="H17" s="14"/>
    </row>
    <row r="18" spans="1:8">
      <c r="A18" s="4"/>
      <c r="B18" s="2"/>
      <c r="F18" s="2"/>
      <c r="G18" s="13"/>
      <c r="H18" s="14"/>
    </row>
    <row r="19" spans="1:8">
      <c r="A19" s="4" t="s">
        <v>5</v>
      </c>
      <c r="B19" s="2">
        <f>B10-B17</f>
        <v>192463.0199999999</v>
      </c>
      <c r="F19" s="2">
        <f>F10-F17</f>
        <v>215971.88999999996</v>
      </c>
      <c r="G19" s="13"/>
      <c r="H19" s="14"/>
    </row>
    <row r="20" spans="1:8">
      <c r="B20" s="2"/>
      <c r="F20" s="2"/>
      <c r="G20" s="13"/>
      <c r="H20" s="14"/>
    </row>
    <row r="21" spans="1:8">
      <c r="A21" s="4" t="s">
        <v>6</v>
      </c>
      <c r="B21" s="2"/>
      <c r="F21" s="2"/>
      <c r="G21" s="13"/>
      <c r="H21" s="14"/>
    </row>
    <row r="22" spans="1:8">
      <c r="A22" s="5" t="s">
        <v>29</v>
      </c>
      <c r="B22" s="2">
        <v>22200</v>
      </c>
      <c r="F22" s="2">
        <v>23532</v>
      </c>
      <c r="G22" s="13"/>
      <c r="H22" s="14"/>
    </row>
    <row r="23" spans="1:8">
      <c r="A23" s="5" t="s">
        <v>30</v>
      </c>
      <c r="B23" s="2">
        <v>3851.25</v>
      </c>
      <c r="F23" s="2">
        <v>3928.28</v>
      </c>
      <c r="G23" s="13"/>
      <c r="H23" s="14"/>
    </row>
    <row r="24" spans="1:8">
      <c r="A24" s="5" t="s">
        <v>31</v>
      </c>
      <c r="B24" s="2">
        <v>5193.4900000000007</v>
      </c>
      <c r="F24" s="2">
        <v>5505.1</v>
      </c>
      <c r="G24" s="13"/>
      <c r="H24" s="14"/>
    </row>
    <row r="25" spans="1:8">
      <c r="A25" s="5" t="s">
        <v>32</v>
      </c>
      <c r="B25" s="2">
        <v>1313.25</v>
      </c>
      <c r="F25" s="2">
        <v>1300.1199999999999</v>
      </c>
      <c r="G25" s="13"/>
      <c r="H25" s="14"/>
    </row>
    <row r="26" spans="1:8">
      <c r="A26" s="5" t="s">
        <v>33</v>
      </c>
      <c r="B26" s="2">
        <v>2388.9</v>
      </c>
      <c r="F26" s="2">
        <v>2173.9</v>
      </c>
      <c r="G26" s="13"/>
      <c r="H26" s="14"/>
    </row>
    <row r="27" spans="1:8">
      <c r="A27" s="5" t="s">
        <v>34</v>
      </c>
      <c r="B27" s="2">
        <v>6521.54</v>
      </c>
      <c r="F27" s="2">
        <v>6782.4</v>
      </c>
      <c r="G27" s="13"/>
      <c r="H27" s="14"/>
    </row>
    <row r="28" spans="1:8">
      <c r="A28" s="5" t="s">
        <v>35</v>
      </c>
      <c r="B28" s="2">
        <v>3254.48</v>
      </c>
      <c r="F28" s="2">
        <v>2929.03</v>
      </c>
      <c r="G28" s="13"/>
      <c r="H28" s="14"/>
    </row>
    <row r="29" spans="1:8">
      <c r="A29" s="5" t="s">
        <v>36</v>
      </c>
      <c r="B29" s="2">
        <v>1225.3599999999999</v>
      </c>
      <c r="F29" s="2">
        <v>1311.1399999999999</v>
      </c>
      <c r="G29" s="13"/>
      <c r="H29" s="14"/>
    </row>
    <row r="30" spans="1:8">
      <c r="A30" s="5" t="s">
        <v>37</v>
      </c>
      <c r="B30" s="2">
        <v>152623.26999999999</v>
      </c>
      <c r="F30" s="2">
        <v>167885.59999999998</v>
      </c>
      <c r="G30" s="13"/>
      <c r="H30" s="14"/>
    </row>
    <row r="31" spans="1:8">
      <c r="A31" s="5" t="s">
        <v>38</v>
      </c>
      <c r="B31" s="2">
        <v>30514.55</v>
      </c>
      <c r="F31" s="2">
        <v>28683.68</v>
      </c>
      <c r="G31" s="13"/>
      <c r="H31" s="14"/>
    </row>
    <row r="32" spans="1:8">
      <c r="A32" s="5" t="s">
        <v>72</v>
      </c>
      <c r="B32" s="2">
        <v>3256.32</v>
      </c>
      <c r="F32" s="2">
        <v>4213.25</v>
      </c>
      <c r="G32" s="13"/>
      <c r="H32" s="14"/>
    </row>
    <row r="33" spans="1:13">
      <c r="A33" s="5" t="s">
        <v>39</v>
      </c>
      <c r="B33" s="2">
        <v>6524.25</v>
      </c>
      <c r="F33" s="2">
        <v>7111.43</v>
      </c>
      <c r="G33" s="13"/>
      <c r="H33" s="14"/>
    </row>
    <row r="34" spans="1:13">
      <c r="A34" s="5" t="s">
        <v>40</v>
      </c>
      <c r="B34" s="2">
        <v>2563.25</v>
      </c>
      <c r="F34" s="2">
        <v>2588.88</v>
      </c>
      <c r="G34" s="13"/>
      <c r="H34" s="14"/>
    </row>
    <row r="35" spans="1:13">
      <c r="A35" s="4" t="s">
        <v>7</v>
      </c>
      <c r="B35" s="6">
        <f>SUM(B22:B34)</f>
        <v>241429.90999999997</v>
      </c>
      <c r="F35" s="6">
        <f>SUM(F22:F34)</f>
        <v>257944.80999999997</v>
      </c>
      <c r="G35" s="13"/>
      <c r="H35" s="14"/>
    </row>
    <row r="36" spans="1:13">
      <c r="B36" s="2"/>
      <c r="F36" s="2"/>
      <c r="G36" s="13"/>
      <c r="H36" s="14"/>
    </row>
    <row r="37" spans="1:13" ht="15.75" thickBot="1">
      <c r="A37" s="7" t="s">
        <v>8</v>
      </c>
      <c r="B37" s="8">
        <f>B19-B35</f>
        <v>-48966.890000000072</v>
      </c>
      <c r="F37" s="8">
        <f>F19-F35</f>
        <v>-41972.920000000013</v>
      </c>
      <c r="G37" s="13"/>
      <c r="H37" s="15"/>
    </row>
    <row r="38" spans="1:13" ht="15.75" thickTop="1"/>
    <row r="39" spans="1:13" ht="18.75">
      <c r="A39" s="1" t="s">
        <v>0</v>
      </c>
      <c r="B39" s="2"/>
    </row>
    <row r="40" spans="1:13" ht="18.75">
      <c r="A40" s="11" t="s">
        <v>19</v>
      </c>
      <c r="B40" s="12"/>
    </row>
    <row r="41" spans="1:13" ht="18.75">
      <c r="A41" s="11" t="s">
        <v>20</v>
      </c>
      <c r="B41" s="12"/>
    </row>
    <row r="42" spans="1:13" ht="18.75">
      <c r="A42" s="11"/>
      <c r="B42" s="12"/>
    </row>
    <row r="43" spans="1:13">
      <c r="A43" s="4" t="s">
        <v>9</v>
      </c>
      <c r="B43" s="10">
        <v>2018</v>
      </c>
      <c r="D43" s="18" t="s">
        <v>54</v>
      </c>
      <c r="F43" s="10">
        <v>2017</v>
      </c>
      <c r="H43" s="18" t="s">
        <v>55</v>
      </c>
    </row>
    <row r="44" spans="1:13">
      <c r="A44" s="5" t="s">
        <v>41</v>
      </c>
      <c r="B44" s="2">
        <v>19625.52</v>
      </c>
      <c r="F44" s="2">
        <v>32233.01</v>
      </c>
      <c r="H44" s="2"/>
    </row>
    <row r="45" spans="1:13">
      <c r="A45" s="5" t="s">
        <v>42</v>
      </c>
      <c r="B45" s="2">
        <v>14523.63</v>
      </c>
      <c r="F45" s="2">
        <v>23610.38</v>
      </c>
      <c r="H45" s="2"/>
    </row>
    <row r="46" spans="1:13">
      <c r="A46" s="5" t="s">
        <v>43</v>
      </c>
      <c r="B46" s="2">
        <v>-523.54</v>
      </c>
      <c r="F46" s="2">
        <v>-502.59999999999997</v>
      </c>
      <c r="H46" s="2"/>
      <c r="K46" s="2"/>
      <c r="L46" s="2"/>
      <c r="M46" s="2"/>
    </row>
    <row r="47" spans="1:13">
      <c r="A47" s="5" t="s">
        <v>44</v>
      </c>
      <c r="B47" s="2">
        <v>20000</v>
      </c>
      <c r="F47" s="2">
        <v>100000</v>
      </c>
      <c r="H47" s="2"/>
    </row>
    <row r="48" spans="1:13">
      <c r="A48" s="5" t="s">
        <v>74</v>
      </c>
      <c r="B48" s="2">
        <v>4340.6000000000004</v>
      </c>
      <c r="C48" s="2"/>
      <c r="D48" s="2"/>
      <c r="F48" s="2">
        <v>4523.7199999999993</v>
      </c>
      <c r="H48" s="2"/>
    </row>
    <row r="49" spans="1:13">
      <c r="A49" s="5" t="s">
        <v>45</v>
      </c>
      <c r="B49" s="2">
        <v>146560</v>
      </c>
      <c r="F49" s="2">
        <f>F16*-1</f>
        <v>156235.45000000001</v>
      </c>
      <c r="H49" s="2"/>
    </row>
    <row r="50" spans="1:13">
      <c r="A50" s="5" t="s">
        <v>46</v>
      </c>
      <c r="B50" s="2">
        <v>81085.7</v>
      </c>
      <c r="F50" s="2">
        <v>79463.989999999991</v>
      </c>
      <c r="H50" s="2"/>
    </row>
    <row r="51" spans="1:13">
      <c r="A51" s="5" t="s">
        <v>47</v>
      </c>
      <c r="B51" s="3">
        <v>-28741.040000000001</v>
      </c>
      <c r="F51" s="3">
        <v>-30752.91</v>
      </c>
      <c r="H51" s="3"/>
    </row>
    <row r="52" spans="1:13" ht="15.75" thickBot="1">
      <c r="A52" s="4" t="s">
        <v>10</v>
      </c>
      <c r="B52" s="9">
        <f>SUM(B44:B51)</f>
        <v>256870.86999999997</v>
      </c>
      <c r="F52" s="9">
        <f>SUM(F44:F51)</f>
        <v>364811.04000000004</v>
      </c>
      <c r="H52" s="9"/>
    </row>
    <row r="53" spans="1:13" ht="15.75" thickTop="1">
      <c r="B53" s="2"/>
      <c r="F53" s="2"/>
      <c r="H53" s="2"/>
    </row>
    <row r="54" spans="1:13">
      <c r="A54" s="4" t="s">
        <v>11</v>
      </c>
      <c r="B54" s="2"/>
      <c r="F54" s="2"/>
      <c r="H54" s="2"/>
    </row>
    <row r="55" spans="1:13">
      <c r="A55" s="4" t="s">
        <v>12</v>
      </c>
      <c r="B55" s="2"/>
      <c r="F55" s="2"/>
      <c r="H55" s="2"/>
    </row>
    <row r="56" spans="1:13">
      <c r="A56" s="5" t="s">
        <v>48</v>
      </c>
      <c r="B56" s="2">
        <v>36524.230000000003</v>
      </c>
      <c r="F56" s="2">
        <v>29793.75</v>
      </c>
      <c r="H56" s="2"/>
      <c r="K56" s="2"/>
      <c r="L56" s="2"/>
      <c r="M56" s="2"/>
    </row>
    <row r="57" spans="1:13">
      <c r="A57" s="5" t="s">
        <v>56</v>
      </c>
      <c r="B57" s="2">
        <v>13431.36</v>
      </c>
      <c r="C57" s="2"/>
      <c r="D57" s="2"/>
      <c r="F57" s="2">
        <v>13754.17</v>
      </c>
      <c r="H57" s="2"/>
    </row>
    <row r="58" spans="1:13">
      <c r="A58" s="5" t="s">
        <v>73</v>
      </c>
      <c r="B58" s="3">
        <v>21782.86</v>
      </c>
      <c r="F58" s="3">
        <v>22925.06</v>
      </c>
      <c r="H58" s="3"/>
    </row>
    <row r="59" spans="1:13">
      <c r="A59" s="4" t="s">
        <v>13</v>
      </c>
      <c r="B59" s="2">
        <f>SUM(B56:B58)</f>
        <v>71738.450000000012</v>
      </c>
      <c r="F59" s="2">
        <f>SUM(F56:F58)</f>
        <v>66472.98</v>
      </c>
      <c r="H59" s="2"/>
    </row>
    <row r="60" spans="1:13">
      <c r="B60" s="2"/>
      <c r="F60" s="2"/>
      <c r="H60" s="2"/>
    </row>
    <row r="61" spans="1:13">
      <c r="A61" s="4" t="s">
        <v>14</v>
      </c>
      <c r="B61" s="2"/>
      <c r="F61" s="2"/>
      <c r="H61" s="2"/>
    </row>
    <row r="62" spans="1:13">
      <c r="A62" s="5" t="s">
        <v>49</v>
      </c>
      <c r="B62" s="2">
        <v>25000</v>
      </c>
      <c r="F62" s="2">
        <v>25000</v>
      </c>
      <c r="H62" s="2"/>
    </row>
    <row r="63" spans="1:13">
      <c r="A63" s="5" t="s">
        <v>51</v>
      </c>
      <c r="B63" s="2">
        <v>277099.31</v>
      </c>
      <c r="F63" s="2">
        <v>391470.98</v>
      </c>
      <c r="H63" s="2"/>
    </row>
    <row r="64" spans="1:13">
      <c r="A64" s="5" t="s">
        <v>50</v>
      </c>
      <c r="B64" s="2">
        <v>-68000</v>
      </c>
      <c r="F64" s="2">
        <v>-76160</v>
      </c>
      <c r="H64" s="2"/>
    </row>
    <row r="65" spans="1:11">
      <c r="A65" s="5" t="s">
        <v>8</v>
      </c>
      <c r="B65" s="3">
        <f>B37</f>
        <v>-48966.890000000072</v>
      </c>
      <c r="F65" s="3">
        <f>F37</f>
        <v>-41972.920000000013</v>
      </c>
      <c r="H65" s="2"/>
    </row>
    <row r="66" spans="1:11">
      <c r="A66" s="4" t="s">
        <v>52</v>
      </c>
      <c r="B66" s="6">
        <f>SUM(B62:B65)</f>
        <v>185132.41999999993</v>
      </c>
      <c r="F66" s="6">
        <f>SUM(F62:F65)</f>
        <v>298338.05999999994</v>
      </c>
      <c r="H66" s="2"/>
      <c r="K66" s="2"/>
    </row>
    <row r="67" spans="1:11">
      <c r="H67" s="2"/>
    </row>
    <row r="68" spans="1:11" ht="15.75" thickBot="1">
      <c r="A68" s="4" t="s">
        <v>15</v>
      </c>
      <c r="B68" s="8">
        <f>B59+B66</f>
        <v>256870.86999999994</v>
      </c>
      <c r="F68" s="8">
        <f>F59+F66</f>
        <v>364811.03999999992</v>
      </c>
      <c r="H68" s="8"/>
    </row>
    <row r="69" spans="1:11" ht="15.75" thickTop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69"/>
  <sheetViews>
    <sheetView showGridLines="0" workbookViewId="0"/>
  </sheetViews>
  <sheetFormatPr baseColWidth="10" defaultRowHeight="15"/>
  <cols>
    <col min="1" max="1" width="40.28515625" customWidth="1"/>
    <col min="2" max="2" width="13.85546875" customWidth="1"/>
    <col min="3" max="3" width="2" customWidth="1"/>
    <col min="7" max="7" width="29" customWidth="1"/>
    <col min="8" max="8" width="5.28515625" customWidth="1"/>
    <col min="9" max="9" width="49" customWidth="1"/>
    <col min="10" max="10" width="3.140625" customWidth="1"/>
    <col min="11" max="11" width="9.42578125" customWidth="1"/>
    <col min="12" max="12" width="3.140625" customWidth="1"/>
    <col min="14" max="14" width="4.140625" customWidth="1"/>
    <col min="16" max="16" width="3.140625" customWidth="1"/>
  </cols>
  <sheetData>
    <row r="1" spans="1:17" ht="18.75">
      <c r="A1" s="1" t="s">
        <v>0</v>
      </c>
      <c r="B1" s="2"/>
    </row>
    <row r="2" spans="1:17" ht="18.75">
      <c r="A2" s="11" t="s">
        <v>53</v>
      </c>
      <c r="B2" s="2"/>
    </row>
    <row r="3" spans="1:17" ht="18.75">
      <c r="A3" s="11" t="s">
        <v>18</v>
      </c>
      <c r="B3" s="12"/>
    </row>
    <row r="4" spans="1:17" ht="18.75">
      <c r="A4" s="11"/>
      <c r="B4" s="12"/>
    </row>
    <row r="5" spans="1:17">
      <c r="A5" s="4" t="s">
        <v>1</v>
      </c>
      <c r="B5" s="10">
        <v>2018</v>
      </c>
      <c r="D5" s="10">
        <v>2017</v>
      </c>
    </row>
    <row r="6" spans="1:17">
      <c r="A6" s="5" t="s">
        <v>21</v>
      </c>
      <c r="B6" s="2">
        <v>365362.54</v>
      </c>
      <c r="D6" s="2">
        <v>372669.79</v>
      </c>
      <c r="K6">
        <f>D10/D52</f>
        <v>1.2217330922879963</v>
      </c>
    </row>
    <row r="7" spans="1:17">
      <c r="A7" s="5" t="s">
        <v>22</v>
      </c>
      <c r="B7" s="2">
        <v>71217.649999999994</v>
      </c>
      <c r="D7" s="2">
        <v>73653</v>
      </c>
    </row>
    <row r="8" spans="1:17" ht="15" customHeight="1">
      <c r="A8" s="5" t="s">
        <v>23</v>
      </c>
      <c r="B8" s="2">
        <v>400</v>
      </c>
      <c r="D8" s="2">
        <v>850</v>
      </c>
      <c r="G8" s="24"/>
      <c r="H8" s="25"/>
      <c r="K8" s="36">
        <v>2018</v>
      </c>
      <c r="L8" s="36"/>
      <c r="M8" s="36"/>
      <c r="O8" s="36">
        <v>2017</v>
      </c>
      <c r="P8" s="36"/>
      <c r="Q8" s="36"/>
    </row>
    <row r="9" spans="1:17" ht="15" customHeight="1">
      <c r="A9" s="5" t="s">
        <v>24</v>
      </c>
      <c r="B9" s="3">
        <v>-1548.5</v>
      </c>
      <c r="D9" s="3">
        <v>-1471.07</v>
      </c>
      <c r="G9" s="24"/>
      <c r="H9" s="25"/>
      <c r="K9" s="25"/>
      <c r="O9" s="25"/>
      <c r="Q9" s="33"/>
    </row>
    <row r="10" spans="1:17" ht="15" customHeight="1">
      <c r="A10" s="4" t="s">
        <v>2</v>
      </c>
      <c r="B10" s="2">
        <f>SUM(B6:B9)</f>
        <v>435431.68999999994</v>
      </c>
      <c r="D10" s="2">
        <f>SUM(D6:D9)</f>
        <v>445701.72</v>
      </c>
      <c r="G10" s="38" t="s">
        <v>58</v>
      </c>
      <c r="H10" s="39" t="s">
        <v>57</v>
      </c>
      <c r="I10" s="20" t="s">
        <v>59</v>
      </c>
      <c r="J10" s="40" t="s">
        <v>57</v>
      </c>
      <c r="K10" s="21"/>
      <c r="L10" s="40" t="s">
        <v>57</v>
      </c>
      <c r="M10" s="37"/>
      <c r="O10" s="21"/>
      <c r="P10" s="40" t="s">
        <v>57</v>
      </c>
    </row>
    <row r="11" spans="1:17" ht="15" customHeight="1">
      <c r="B11" s="2"/>
      <c r="D11" s="2"/>
      <c r="G11" s="38"/>
      <c r="H11" s="39"/>
      <c r="I11" s="22" t="s">
        <v>60</v>
      </c>
      <c r="J11" s="40"/>
      <c r="K11" s="23"/>
      <c r="L11" s="40"/>
      <c r="M11" s="37"/>
      <c r="O11" s="23"/>
      <c r="P11" s="40"/>
      <c r="Q11" s="37"/>
    </row>
    <row r="12" spans="1:17" ht="15" customHeight="1">
      <c r="A12" s="4" t="s">
        <v>3</v>
      </c>
      <c r="B12" s="2"/>
      <c r="D12" s="2"/>
      <c r="G12" s="26"/>
      <c r="H12" s="27"/>
      <c r="I12" s="22"/>
      <c r="K12" s="25"/>
      <c r="O12" s="25"/>
      <c r="Q12" s="37"/>
    </row>
    <row r="13" spans="1:17" ht="15" customHeight="1">
      <c r="A13" s="5" t="s">
        <v>25</v>
      </c>
      <c r="B13" s="2">
        <v>156235.45000000001</v>
      </c>
      <c r="D13" s="2">
        <v>171548.39</v>
      </c>
      <c r="G13" s="41" t="s">
        <v>61</v>
      </c>
      <c r="H13" s="39" t="s">
        <v>57</v>
      </c>
      <c r="I13" s="20" t="s">
        <v>62</v>
      </c>
      <c r="J13" s="40" t="s">
        <v>57</v>
      </c>
      <c r="K13" s="21"/>
      <c r="L13" s="40" t="s">
        <v>57</v>
      </c>
      <c r="M13" s="37"/>
      <c r="O13" s="21"/>
      <c r="P13" s="40" t="s">
        <v>57</v>
      </c>
    </row>
    <row r="14" spans="1:17" ht="15" customHeight="1">
      <c r="A14" s="5" t="s">
        <v>26</v>
      </c>
      <c r="B14" s="2">
        <v>235658.47</v>
      </c>
      <c r="D14" s="2">
        <v>216805.79</v>
      </c>
      <c r="G14" s="41"/>
      <c r="H14" s="39"/>
      <c r="I14" s="28" t="s">
        <v>60</v>
      </c>
      <c r="J14" s="40"/>
      <c r="K14" s="29"/>
      <c r="L14" s="40"/>
      <c r="M14" s="37"/>
      <c r="O14" s="23"/>
      <c r="P14" s="40"/>
      <c r="Q14" s="37"/>
    </row>
    <row r="15" spans="1:17" ht="15" customHeight="1">
      <c r="A15" s="5" t="s">
        <v>27</v>
      </c>
      <c r="B15" s="2">
        <v>-2365.25</v>
      </c>
      <c r="D15" s="2">
        <v>-2388.9</v>
      </c>
      <c r="G15" s="24"/>
      <c r="H15" s="25"/>
      <c r="K15" s="25"/>
      <c r="O15" s="25"/>
      <c r="Q15" s="37"/>
    </row>
    <row r="16" spans="1:17" ht="15" customHeight="1">
      <c r="A16" s="5" t="s">
        <v>28</v>
      </c>
      <c r="B16" s="2">
        <v>-146560</v>
      </c>
      <c r="D16" s="2">
        <v>-156235.45000000001</v>
      </c>
      <c r="G16" s="41" t="s">
        <v>63</v>
      </c>
      <c r="H16" s="39" t="s">
        <v>57</v>
      </c>
      <c r="I16" s="20" t="s">
        <v>64</v>
      </c>
      <c r="J16" s="40" t="s">
        <v>57</v>
      </c>
      <c r="K16" s="21"/>
      <c r="L16" s="40" t="s">
        <v>57</v>
      </c>
      <c r="M16" s="42"/>
      <c r="O16" s="21"/>
      <c r="P16" s="40" t="s">
        <v>57</v>
      </c>
    </row>
    <row r="17" spans="1:17" ht="15" customHeight="1">
      <c r="A17" s="4" t="s">
        <v>4</v>
      </c>
      <c r="B17" s="6">
        <f>SUM(B13:B16)</f>
        <v>242968.67000000004</v>
      </c>
      <c r="D17" s="6">
        <f>SUM(D13:D16)</f>
        <v>229729.83000000002</v>
      </c>
      <c r="G17" s="41"/>
      <c r="H17" s="39"/>
      <c r="I17" s="22" t="s">
        <v>65</v>
      </c>
      <c r="J17" s="40"/>
      <c r="K17" s="23"/>
      <c r="L17" s="40"/>
      <c r="M17" s="42"/>
      <c r="O17" s="23"/>
      <c r="P17" s="40"/>
    </row>
    <row r="18" spans="1:17" ht="15" customHeight="1">
      <c r="A18" s="4"/>
      <c r="B18" s="2"/>
      <c r="D18" s="2"/>
      <c r="G18" s="24"/>
      <c r="H18" s="25"/>
      <c r="K18" s="25"/>
      <c r="O18" s="25"/>
    </row>
    <row r="19" spans="1:17" ht="15" customHeight="1">
      <c r="A19" s="4" t="s">
        <v>5</v>
      </c>
      <c r="B19" s="2">
        <f>B10-B17</f>
        <v>192463.0199999999</v>
      </c>
      <c r="D19" s="2">
        <f>D10-D17</f>
        <v>215971.88999999996</v>
      </c>
      <c r="G19" s="41" t="s">
        <v>66</v>
      </c>
      <c r="H19" s="39" t="s">
        <v>57</v>
      </c>
      <c r="I19" s="20" t="s">
        <v>5</v>
      </c>
      <c r="J19" s="40" t="s">
        <v>57</v>
      </c>
      <c r="K19" s="21"/>
      <c r="L19" s="40" t="s">
        <v>57</v>
      </c>
      <c r="M19" s="42"/>
      <c r="O19" s="21"/>
      <c r="P19" s="40" t="s">
        <v>57</v>
      </c>
    </row>
    <row r="20" spans="1:17" ht="15" customHeight="1">
      <c r="B20" s="2"/>
      <c r="D20" s="2"/>
      <c r="G20" s="41"/>
      <c r="H20" s="39"/>
      <c r="I20" s="22" t="s">
        <v>2</v>
      </c>
      <c r="J20" s="40"/>
      <c r="K20" s="23"/>
      <c r="L20" s="40"/>
      <c r="M20" s="42"/>
      <c r="O20" s="23"/>
      <c r="P20" s="40"/>
    </row>
    <row r="21" spans="1:17" ht="15" customHeight="1">
      <c r="A21" s="4" t="s">
        <v>6</v>
      </c>
      <c r="B21" s="2"/>
      <c r="D21" s="2"/>
      <c r="G21" s="24"/>
      <c r="H21" s="25"/>
      <c r="K21" s="25"/>
      <c r="O21" s="25"/>
    </row>
    <row r="22" spans="1:17" ht="15" customHeight="1">
      <c r="A22" s="5" t="s">
        <v>29</v>
      </c>
      <c r="B22" s="2">
        <v>22200</v>
      </c>
      <c r="D22" s="2">
        <v>23532</v>
      </c>
      <c r="G22" s="38" t="s">
        <v>67</v>
      </c>
      <c r="H22" s="39" t="s">
        <v>57</v>
      </c>
      <c r="I22" s="20" t="s">
        <v>68</v>
      </c>
      <c r="J22" s="40" t="s">
        <v>57</v>
      </c>
      <c r="K22" s="21"/>
      <c r="L22" s="40" t="s">
        <v>57</v>
      </c>
      <c r="M22" s="42"/>
      <c r="O22" s="21"/>
      <c r="P22" s="40" t="s">
        <v>57</v>
      </c>
      <c r="Q22" s="37"/>
    </row>
    <row r="23" spans="1:17" ht="15" customHeight="1">
      <c r="A23" s="5" t="s">
        <v>30</v>
      </c>
      <c r="B23" s="2">
        <v>3851.25</v>
      </c>
      <c r="D23" s="2">
        <v>3928.28</v>
      </c>
      <c r="G23" s="38"/>
      <c r="H23" s="39"/>
      <c r="I23" s="22" t="s">
        <v>2</v>
      </c>
      <c r="J23" s="40"/>
      <c r="K23" s="23"/>
      <c r="L23" s="40"/>
      <c r="M23" s="42"/>
      <c r="O23" s="23"/>
      <c r="P23" s="40"/>
      <c r="Q23" s="37"/>
    </row>
    <row r="24" spans="1:17" ht="15" customHeight="1">
      <c r="A24" s="5" t="s">
        <v>31</v>
      </c>
      <c r="B24" s="2">
        <v>5193.4900000000007</v>
      </c>
      <c r="D24" s="2">
        <v>5505.1</v>
      </c>
      <c r="G24" s="24"/>
      <c r="H24" s="25"/>
      <c r="K24" s="25"/>
      <c r="O24" s="25"/>
    </row>
    <row r="25" spans="1:17" ht="15" customHeight="1">
      <c r="A25" s="5" t="s">
        <v>32</v>
      </c>
      <c r="B25" s="2">
        <v>1313.25</v>
      </c>
      <c r="D25" s="2">
        <v>1300.1199999999999</v>
      </c>
      <c r="G25" s="41" t="s">
        <v>69</v>
      </c>
      <c r="H25" s="43" t="s">
        <v>57</v>
      </c>
      <c r="I25" s="20" t="str">
        <f>I22</f>
        <v>Bénéfice net</v>
      </c>
      <c r="J25" s="40" t="s">
        <v>57</v>
      </c>
      <c r="K25" s="30"/>
      <c r="L25" s="40" t="s">
        <v>57</v>
      </c>
      <c r="M25" s="42"/>
      <c r="O25" s="21"/>
      <c r="P25" s="40" t="s">
        <v>57</v>
      </c>
    </row>
    <row r="26" spans="1:17" ht="15" customHeight="1">
      <c r="A26" s="5" t="s">
        <v>33</v>
      </c>
      <c r="B26" s="2">
        <v>2388.9</v>
      </c>
      <c r="D26" s="2">
        <v>2173.9</v>
      </c>
      <c r="G26" s="41"/>
      <c r="H26" s="43"/>
      <c r="I26" s="22" t="str">
        <f>I17</f>
        <v>Total de l'actif</v>
      </c>
      <c r="J26" s="40"/>
      <c r="K26" s="31"/>
      <c r="L26" s="40"/>
      <c r="M26" s="42"/>
      <c r="O26" s="23"/>
      <c r="P26" s="40"/>
    </row>
    <row r="27" spans="1:17" ht="15" customHeight="1">
      <c r="A27" s="5" t="s">
        <v>34</v>
      </c>
      <c r="B27" s="2">
        <v>6521.54</v>
      </c>
      <c r="D27" s="2">
        <v>6782.4</v>
      </c>
      <c r="G27" s="24"/>
      <c r="H27" s="25"/>
      <c r="K27" s="25"/>
      <c r="O27" s="25"/>
    </row>
    <row r="28" spans="1:17" ht="15" customHeight="1">
      <c r="A28" s="5" t="s">
        <v>35</v>
      </c>
      <c r="B28" s="2">
        <v>3254.48</v>
      </c>
      <c r="D28" s="2">
        <v>2929.03</v>
      </c>
      <c r="G28" s="38" t="s">
        <v>70</v>
      </c>
      <c r="H28" s="43" t="s">
        <v>57</v>
      </c>
      <c r="I28" s="20" t="s">
        <v>68</v>
      </c>
      <c r="J28" s="39" t="s">
        <v>57</v>
      </c>
      <c r="K28" s="30"/>
      <c r="L28" s="40" t="s">
        <v>57</v>
      </c>
      <c r="M28" s="42"/>
      <c r="O28" s="21"/>
      <c r="P28" s="40" t="s">
        <v>57</v>
      </c>
      <c r="Q28" s="42"/>
    </row>
    <row r="29" spans="1:17" ht="15" customHeight="1">
      <c r="A29" s="5" t="s">
        <v>36</v>
      </c>
      <c r="B29" s="2">
        <v>1225.3599999999999</v>
      </c>
      <c r="D29" s="2">
        <v>1311.1399999999999</v>
      </c>
      <c r="G29" s="38"/>
      <c r="H29" s="43"/>
      <c r="I29" s="22" t="s">
        <v>71</v>
      </c>
      <c r="J29" s="39"/>
      <c r="K29" s="34"/>
      <c r="L29" s="40"/>
      <c r="M29" s="42"/>
      <c r="O29" s="35"/>
      <c r="P29" s="40"/>
      <c r="Q29" s="42"/>
    </row>
    <row r="30" spans="1:17" ht="15" customHeight="1">
      <c r="A30" s="5" t="s">
        <v>37</v>
      </c>
      <c r="B30" s="2">
        <v>152623.26999999999</v>
      </c>
      <c r="D30" s="2">
        <v>167885.59999999998</v>
      </c>
      <c r="G30" s="38"/>
      <c r="H30" s="43"/>
      <c r="J30" s="40"/>
      <c r="K30" s="31"/>
      <c r="L30" s="40"/>
      <c r="M30" s="42"/>
      <c r="O30" s="23"/>
      <c r="P30" s="40"/>
      <c r="Q30" s="42"/>
    </row>
    <row r="31" spans="1:17" ht="15" customHeight="1">
      <c r="A31" s="5" t="s">
        <v>38</v>
      </c>
      <c r="B31" s="2">
        <v>30514.55</v>
      </c>
      <c r="D31" s="2">
        <v>28683.68</v>
      </c>
    </row>
    <row r="32" spans="1:17" ht="15" customHeight="1">
      <c r="A32" s="5" t="s">
        <v>72</v>
      </c>
      <c r="B32" s="2">
        <v>3256.32</v>
      </c>
      <c r="D32" s="2">
        <v>4213.25</v>
      </c>
      <c r="Q32" s="42"/>
    </row>
    <row r="33" spans="1:17" ht="15" customHeight="1">
      <c r="A33" s="5" t="s">
        <v>39</v>
      </c>
      <c r="B33" s="2">
        <v>6524.25</v>
      </c>
      <c r="D33" s="2">
        <v>7111.43</v>
      </c>
      <c r="Q33" s="42"/>
    </row>
    <row r="34" spans="1:17" ht="15" customHeight="1">
      <c r="A34" s="5" t="s">
        <v>40</v>
      </c>
      <c r="B34" s="2">
        <v>2563.25</v>
      </c>
      <c r="D34" s="2">
        <v>2588.88</v>
      </c>
    </row>
    <row r="35" spans="1:17" ht="15" customHeight="1">
      <c r="A35" s="4" t="s">
        <v>7</v>
      </c>
      <c r="B35" s="6">
        <f>SUM(B22:B34)</f>
        <v>241429.90999999997</v>
      </c>
      <c r="D35" s="6">
        <f>SUM(D22:D34)</f>
        <v>257944.80999999997</v>
      </c>
      <c r="Q35" s="42"/>
    </row>
    <row r="36" spans="1:17" ht="15" customHeight="1">
      <c r="B36" s="2"/>
      <c r="D36" s="2"/>
      <c r="Q36" s="42"/>
    </row>
    <row r="37" spans="1:17" ht="15" customHeight="1" thickBot="1">
      <c r="A37" s="7" t="s">
        <v>8</v>
      </c>
      <c r="B37" s="8">
        <f>B19-B35</f>
        <v>-48966.890000000072</v>
      </c>
      <c r="D37" s="8">
        <f>D19-D35</f>
        <v>-41972.920000000013</v>
      </c>
    </row>
    <row r="38" spans="1:17" ht="15" customHeight="1" thickTop="1">
      <c r="Q38" s="42"/>
    </row>
    <row r="39" spans="1:17" ht="15" customHeight="1">
      <c r="A39" s="1" t="s">
        <v>0</v>
      </c>
      <c r="B39" s="2"/>
      <c r="Q39" s="42"/>
    </row>
    <row r="40" spans="1:17" ht="15" customHeight="1">
      <c r="A40" s="11" t="s">
        <v>19</v>
      </c>
      <c r="B40" s="12"/>
    </row>
    <row r="41" spans="1:17" ht="15" customHeight="1">
      <c r="A41" s="11" t="s">
        <v>20</v>
      </c>
      <c r="B41" s="12"/>
    </row>
    <row r="42" spans="1:17" ht="15" customHeight="1">
      <c r="A42" s="11"/>
      <c r="B42" s="12"/>
    </row>
    <row r="43" spans="1:17" ht="15" customHeight="1">
      <c r="A43" s="4" t="s">
        <v>9</v>
      </c>
      <c r="B43" s="10">
        <v>2018</v>
      </c>
      <c r="D43" s="10">
        <v>2017</v>
      </c>
    </row>
    <row r="44" spans="1:17" ht="15" customHeight="1">
      <c r="A44" s="5" t="s">
        <v>41</v>
      </c>
      <c r="B44" s="2">
        <v>19625.52</v>
      </c>
      <c r="D44" s="2">
        <v>32233.01</v>
      </c>
    </row>
    <row r="45" spans="1:17" ht="15" customHeight="1">
      <c r="A45" s="5" t="s">
        <v>42</v>
      </c>
      <c r="B45" s="2">
        <v>14523.63</v>
      </c>
      <c r="D45" s="2">
        <v>23610.38</v>
      </c>
    </row>
    <row r="46" spans="1:17" ht="15" customHeight="1">
      <c r="A46" s="5" t="s">
        <v>43</v>
      </c>
      <c r="B46" s="2">
        <v>-523.54</v>
      </c>
      <c r="D46" s="2">
        <v>-502.59999999999997</v>
      </c>
    </row>
    <row r="47" spans="1:17" ht="15" customHeight="1">
      <c r="A47" s="5" t="s">
        <v>44</v>
      </c>
      <c r="B47" s="2">
        <v>20000</v>
      </c>
      <c r="D47" s="2">
        <v>100000</v>
      </c>
    </row>
    <row r="48" spans="1:17" ht="15" customHeight="1">
      <c r="A48" s="5" t="s">
        <v>74</v>
      </c>
      <c r="B48" s="2">
        <v>4340.6000000000004</v>
      </c>
      <c r="C48" s="2"/>
      <c r="D48" s="2">
        <v>4523.7199999999993</v>
      </c>
    </row>
    <row r="49" spans="1:4" ht="15" customHeight="1">
      <c r="A49" s="5" t="s">
        <v>45</v>
      </c>
      <c r="B49" s="2">
        <v>146560</v>
      </c>
      <c r="D49" s="2">
        <f>D16*-1</f>
        <v>156235.45000000001</v>
      </c>
    </row>
    <row r="50" spans="1:4" ht="15" customHeight="1">
      <c r="A50" s="5" t="s">
        <v>46</v>
      </c>
      <c r="B50" s="2">
        <v>81085.7</v>
      </c>
      <c r="D50" s="2">
        <v>79463.989999999991</v>
      </c>
    </row>
    <row r="51" spans="1:4" ht="15" customHeight="1">
      <c r="A51" s="5" t="s">
        <v>47</v>
      </c>
      <c r="B51" s="3">
        <v>-28741.040000000001</v>
      </c>
      <c r="D51" s="3">
        <v>-30752.91</v>
      </c>
    </row>
    <row r="52" spans="1:4" ht="15" customHeight="1" thickBot="1">
      <c r="A52" s="4" t="s">
        <v>10</v>
      </c>
      <c r="B52" s="9">
        <f>SUM(B44:B51)</f>
        <v>256870.86999999997</v>
      </c>
      <c r="D52" s="9">
        <f>SUM(D44:D51)</f>
        <v>364811.04000000004</v>
      </c>
    </row>
    <row r="53" spans="1:4" ht="15" customHeight="1" thickTop="1">
      <c r="B53" s="2"/>
      <c r="D53" s="2"/>
    </row>
    <row r="54" spans="1:4" ht="15" customHeight="1">
      <c r="A54" s="4" t="s">
        <v>11</v>
      </c>
      <c r="B54" s="2"/>
      <c r="D54" s="2"/>
    </row>
    <row r="55" spans="1:4" ht="15" customHeight="1">
      <c r="A55" s="4" t="s">
        <v>12</v>
      </c>
      <c r="B55" s="2"/>
      <c r="D55" s="2"/>
    </row>
    <row r="56" spans="1:4" ht="15" customHeight="1">
      <c r="A56" s="5" t="s">
        <v>48</v>
      </c>
      <c r="B56" s="2">
        <v>36524.230000000003</v>
      </c>
      <c r="D56" s="2">
        <v>29793.75</v>
      </c>
    </row>
    <row r="57" spans="1:4" ht="15" customHeight="1">
      <c r="A57" s="5" t="s">
        <v>56</v>
      </c>
      <c r="B57" s="2">
        <v>13431.36</v>
      </c>
      <c r="C57" s="2"/>
      <c r="D57" s="2">
        <v>13754.17</v>
      </c>
    </row>
    <row r="58" spans="1:4" ht="15" customHeight="1">
      <c r="A58" s="5" t="s">
        <v>73</v>
      </c>
      <c r="B58" s="3">
        <v>21782.86</v>
      </c>
      <c r="D58" s="3">
        <v>22925.06</v>
      </c>
    </row>
    <row r="59" spans="1:4" ht="15" customHeight="1">
      <c r="A59" s="4" t="s">
        <v>13</v>
      </c>
      <c r="B59" s="2">
        <f>SUM(B56:B58)</f>
        <v>71738.450000000012</v>
      </c>
      <c r="D59" s="2">
        <f>SUM(D56:D58)</f>
        <v>66472.98</v>
      </c>
    </row>
    <row r="60" spans="1:4" ht="15" customHeight="1">
      <c r="B60" s="2"/>
      <c r="D60" s="2"/>
    </row>
    <row r="61" spans="1:4" ht="15" customHeight="1">
      <c r="A61" s="4" t="s">
        <v>14</v>
      </c>
      <c r="B61" s="2"/>
      <c r="D61" s="2"/>
    </row>
    <row r="62" spans="1:4" ht="15" customHeight="1">
      <c r="A62" s="5" t="s">
        <v>49</v>
      </c>
      <c r="B62" s="2">
        <v>25000</v>
      </c>
      <c r="D62" s="2">
        <v>25000</v>
      </c>
    </row>
    <row r="63" spans="1:4" ht="15" customHeight="1">
      <c r="A63" s="5" t="s">
        <v>51</v>
      </c>
      <c r="B63" s="2">
        <v>277099.31</v>
      </c>
      <c r="D63" s="2">
        <v>391470.98</v>
      </c>
    </row>
    <row r="64" spans="1:4" ht="15" customHeight="1">
      <c r="A64" s="5" t="s">
        <v>50</v>
      </c>
      <c r="B64" s="2">
        <v>-68000</v>
      </c>
      <c r="D64" s="2">
        <v>-76160</v>
      </c>
    </row>
    <row r="65" spans="1:11" ht="15" customHeight="1">
      <c r="A65" s="5" t="s">
        <v>8</v>
      </c>
      <c r="B65" s="3">
        <f>B37</f>
        <v>-48966.890000000072</v>
      </c>
      <c r="D65" s="3">
        <f>D37</f>
        <v>-41972.920000000013</v>
      </c>
      <c r="K65" s="2"/>
    </row>
    <row r="66" spans="1:11" ht="15" customHeight="1">
      <c r="A66" s="4" t="s">
        <v>52</v>
      </c>
      <c r="B66" s="6">
        <f>SUM(B62:B65)</f>
        <v>185132.41999999993</v>
      </c>
      <c r="D66" s="6">
        <f>SUM(D62:D65)</f>
        <v>298338.05999999994</v>
      </c>
    </row>
    <row r="67" spans="1:11" ht="15" customHeight="1"/>
    <row r="68" spans="1:11" ht="15" customHeight="1" thickBot="1">
      <c r="A68" s="4" t="s">
        <v>15</v>
      </c>
      <c r="B68" s="8">
        <f>B59+B66</f>
        <v>256870.86999999994</v>
      </c>
      <c r="D68" s="8">
        <f>D59+D66</f>
        <v>364811.03999999992</v>
      </c>
    </row>
    <row r="69" spans="1:11" ht="15" customHeight="1" thickTop="1"/>
  </sheetData>
  <mergeCells count="51">
    <mergeCell ref="Q38:Q39"/>
    <mergeCell ref="G25:G26"/>
    <mergeCell ref="H25:H26"/>
    <mergeCell ref="J25:J26"/>
    <mergeCell ref="L25:L26"/>
    <mergeCell ref="M25:M26"/>
    <mergeCell ref="P25:P26"/>
    <mergeCell ref="Q28:Q30"/>
    <mergeCell ref="Q35:Q36"/>
    <mergeCell ref="G28:G30"/>
    <mergeCell ref="H28:H30"/>
    <mergeCell ref="J28:J30"/>
    <mergeCell ref="L28:L30"/>
    <mergeCell ref="M28:M30"/>
    <mergeCell ref="P28:P30"/>
    <mergeCell ref="P22:P23"/>
    <mergeCell ref="Q32:Q33"/>
    <mergeCell ref="Q22:Q23"/>
    <mergeCell ref="G19:G20"/>
    <mergeCell ref="H19:H20"/>
    <mergeCell ref="J19:J20"/>
    <mergeCell ref="L19:L20"/>
    <mergeCell ref="M19:M20"/>
    <mergeCell ref="P19:P20"/>
    <mergeCell ref="G22:G23"/>
    <mergeCell ref="H22:H23"/>
    <mergeCell ref="J22:J23"/>
    <mergeCell ref="L22:L23"/>
    <mergeCell ref="M22:M23"/>
    <mergeCell ref="P16:P17"/>
    <mergeCell ref="G13:G14"/>
    <mergeCell ref="H13:H14"/>
    <mergeCell ref="J13:J14"/>
    <mergeCell ref="L13:L14"/>
    <mergeCell ref="M13:M14"/>
    <mergeCell ref="P13:P14"/>
    <mergeCell ref="G16:G17"/>
    <mergeCell ref="H16:H17"/>
    <mergeCell ref="J16:J17"/>
    <mergeCell ref="L16:L17"/>
    <mergeCell ref="M16:M17"/>
    <mergeCell ref="O8:Q8"/>
    <mergeCell ref="K8:M8"/>
    <mergeCell ref="Q14:Q15"/>
    <mergeCell ref="G10:G11"/>
    <mergeCell ref="H10:H11"/>
    <mergeCell ref="J10:J11"/>
    <mergeCell ref="L10:L11"/>
    <mergeCell ref="M10:M11"/>
    <mergeCell ref="P10:P11"/>
    <mergeCell ref="Q11:Q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-0.249977111117893"/>
  </sheetPr>
  <dimension ref="A1:K69"/>
  <sheetViews>
    <sheetView showGridLines="0" workbookViewId="0"/>
  </sheetViews>
  <sheetFormatPr baseColWidth="10" defaultRowHeight="15"/>
  <cols>
    <col min="1" max="1" width="40.28515625" customWidth="1"/>
    <col min="2" max="2" width="13.85546875" customWidth="1"/>
    <col min="3" max="3" width="5.85546875" customWidth="1"/>
    <col min="4" max="4" width="13.85546875" customWidth="1"/>
  </cols>
  <sheetData>
    <row r="1" spans="1:4" ht="18.75">
      <c r="A1" s="1" t="s">
        <v>0</v>
      </c>
      <c r="B1" s="2"/>
      <c r="D1" s="2"/>
    </row>
    <row r="2" spans="1:4" ht="18.75">
      <c r="A2" s="11" t="s">
        <v>53</v>
      </c>
      <c r="B2" s="2"/>
      <c r="D2" s="2"/>
    </row>
    <row r="3" spans="1:4" ht="18.75">
      <c r="A3" s="11" t="s">
        <v>18</v>
      </c>
      <c r="B3" s="12"/>
      <c r="D3" s="12"/>
    </row>
    <row r="4" spans="1:4" ht="18.75">
      <c r="A4" s="11"/>
      <c r="B4" s="12"/>
      <c r="D4" s="12"/>
    </row>
    <row r="5" spans="1:4">
      <c r="A5" s="4" t="s">
        <v>1</v>
      </c>
      <c r="B5" s="10">
        <v>2018</v>
      </c>
      <c r="D5" s="10">
        <v>2019</v>
      </c>
    </row>
    <row r="6" spans="1:4">
      <c r="A6" s="5" t="s">
        <v>21</v>
      </c>
      <c r="B6" s="2">
        <v>365362.54</v>
      </c>
      <c r="C6" s="16"/>
      <c r="D6" s="2"/>
    </row>
    <row r="7" spans="1:4">
      <c r="A7" s="5" t="s">
        <v>22</v>
      </c>
      <c r="B7" s="2">
        <v>71217.649999999994</v>
      </c>
      <c r="C7" s="16"/>
      <c r="D7" s="2"/>
    </row>
    <row r="8" spans="1:4">
      <c r="A8" s="5" t="s">
        <v>23</v>
      </c>
      <c r="B8" s="2">
        <v>400</v>
      </c>
      <c r="D8" s="2"/>
    </row>
    <row r="9" spans="1:4">
      <c r="A9" s="5" t="s">
        <v>24</v>
      </c>
      <c r="B9" s="3">
        <v>-1548.5</v>
      </c>
      <c r="D9" s="3"/>
    </row>
    <row r="10" spans="1:4">
      <c r="A10" s="4" t="s">
        <v>2</v>
      </c>
      <c r="B10" s="2">
        <f>SUM(B6:B9)</f>
        <v>435431.68999999994</v>
      </c>
      <c r="D10" s="2"/>
    </row>
    <row r="11" spans="1:4">
      <c r="B11" s="2"/>
      <c r="D11" s="2"/>
    </row>
    <row r="12" spans="1:4">
      <c r="A12" s="4" t="s">
        <v>3</v>
      </c>
      <c r="B12" s="2"/>
      <c r="D12" s="2"/>
    </row>
    <row r="13" spans="1:4">
      <c r="A13" s="5" t="s">
        <v>25</v>
      </c>
      <c r="B13" s="2">
        <v>156235.45000000001</v>
      </c>
      <c r="D13" s="2"/>
    </row>
    <row r="14" spans="1:4">
      <c r="A14" s="5" t="s">
        <v>26</v>
      </c>
      <c r="B14" s="2">
        <v>235658.47</v>
      </c>
      <c r="C14" s="16"/>
      <c r="D14" s="2"/>
    </row>
    <row r="15" spans="1:4">
      <c r="A15" s="5" t="s">
        <v>27</v>
      </c>
      <c r="B15" s="2">
        <v>-2365.25</v>
      </c>
      <c r="C15" s="19"/>
      <c r="D15" s="2"/>
    </row>
    <row r="16" spans="1:4">
      <c r="A16" s="5" t="s">
        <v>28</v>
      </c>
      <c r="B16" s="2">
        <v>-146560</v>
      </c>
      <c r="C16" s="16"/>
      <c r="D16" s="2"/>
    </row>
    <row r="17" spans="1:4">
      <c r="A17" s="4" t="s">
        <v>4</v>
      </c>
      <c r="B17" s="6">
        <f>SUM(B13:B16)</f>
        <v>242968.67000000004</v>
      </c>
      <c r="D17" s="6"/>
    </row>
    <row r="18" spans="1:4">
      <c r="A18" s="4"/>
      <c r="B18" s="2"/>
      <c r="D18" s="2"/>
    </row>
    <row r="19" spans="1:4">
      <c r="A19" s="4" t="s">
        <v>5</v>
      </c>
      <c r="B19" s="2">
        <f>B10-B17</f>
        <v>192463.0199999999</v>
      </c>
      <c r="D19" s="2"/>
    </row>
    <row r="20" spans="1:4">
      <c r="B20" s="2"/>
      <c r="D20" s="2"/>
    </row>
    <row r="21" spans="1:4">
      <c r="A21" s="4" t="s">
        <v>6</v>
      </c>
      <c r="B21" s="2"/>
      <c r="D21" s="2"/>
    </row>
    <row r="22" spans="1:4">
      <c r="A22" s="5" t="s">
        <v>29</v>
      </c>
      <c r="B22" s="2">
        <v>22200</v>
      </c>
      <c r="D22" s="2"/>
    </row>
    <row r="23" spans="1:4">
      <c r="A23" s="5" t="s">
        <v>30</v>
      </c>
      <c r="B23" s="2">
        <v>3851.25</v>
      </c>
      <c r="D23" s="2"/>
    </row>
    <row r="24" spans="1:4">
      <c r="A24" s="5" t="s">
        <v>31</v>
      </c>
      <c r="B24" s="2">
        <v>5193.4900000000007</v>
      </c>
      <c r="D24" s="2"/>
    </row>
    <row r="25" spans="1:4">
      <c r="A25" s="5" t="s">
        <v>32</v>
      </c>
      <c r="B25" s="2">
        <v>1313.25</v>
      </c>
      <c r="D25" s="2"/>
    </row>
    <row r="26" spans="1:4">
      <c r="A26" s="5" t="s">
        <v>33</v>
      </c>
      <c r="B26" s="2">
        <v>2388.9</v>
      </c>
      <c r="D26" s="2"/>
    </row>
    <row r="27" spans="1:4">
      <c r="A27" s="5" t="s">
        <v>34</v>
      </c>
      <c r="B27" s="2">
        <v>6521.54</v>
      </c>
      <c r="D27" s="2"/>
    </row>
    <row r="28" spans="1:4">
      <c r="A28" s="5" t="s">
        <v>35</v>
      </c>
      <c r="B28" s="2">
        <v>3254.48</v>
      </c>
      <c r="D28" s="2"/>
    </row>
    <row r="29" spans="1:4">
      <c r="A29" s="5" t="s">
        <v>36</v>
      </c>
      <c r="B29" s="2">
        <v>1225.3599999999999</v>
      </c>
      <c r="D29" s="2"/>
    </row>
    <row r="30" spans="1:4">
      <c r="A30" s="5" t="s">
        <v>37</v>
      </c>
      <c r="B30" s="2">
        <v>152623.26999999999</v>
      </c>
      <c r="D30" s="2"/>
    </row>
    <row r="31" spans="1:4">
      <c r="A31" s="5" t="s">
        <v>38</v>
      </c>
      <c r="B31" s="2">
        <v>30514.55</v>
      </c>
      <c r="D31" s="2"/>
    </row>
    <row r="32" spans="1:4">
      <c r="A32" s="5" t="s">
        <v>72</v>
      </c>
      <c r="B32" s="2">
        <v>3256.32</v>
      </c>
      <c r="D32" s="2"/>
    </row>
    <row r="33" spans="1:11">
      <c r="A33" s="5" t="s">
        <v>39</v>
      </c>
      <c r="B33" s="2">
        <v>6524.25</v>
      </c>
      <c r="D33" s="2"/>
    </row>
    <row r="34" spans="1:11">
      <c r="A34" s="5" t="s">
        <v>40</v>
      </c>
      <c r="B34" s="2">
        <v>2563.25</v>
      </c>
      <c r="D34" s="2"/>
    </row>
    <row r="35" spans="1:11">
      <c r="A35" s="4" t="s">
        <v>7</v>
      </c>
      <c r="B35" s="6">
        <f>SUM(B22:B34)</f>
        <v>241429.90999999997</v>
      </c>
      <c r="D35" s="6"/>
    </row>
    <row r="36" spans="1:11">
      <c r="B36" s="2"/>
      <c r="D36" s="2"/>
    </row>
    <row r="37" spans="1:11" ht="15.75" thickBot="1">
      <c r="A37" s="7" t="s">
        <v>8</v>
      </c>
      <c r="B37" s="8">
        <f>B19-B35</f>
        <v>-48966.890000000072</v>
      </c>
      <c r="D37" s="8"/>
    </row>
    <row r="38" spans="1:11" ht="15.75" thickTop="1"/>
    <row r="39" spans="1:11" ht="18.75">
      <c r="A39" s="1" t="s">
        <v>0</v>
      </c>
      <c r="B39" s="2"/>
      <c r="D39" s="2"/>
    </row>
    <row r="40" spans="1:11" ht="18.75">
      <c r="A40" s="11" t="s">
        <v>19</v>
      </c>
      <c r="B40" s="12"/>
      <c r="D40" s="12"/>
    </row>
    <row r="41" spans="1:11" ht="18.75">
      <c r="A41" s="11" t="s">
        <v>20</v>
      </c>
      <c r="B41" s="12"/>
      <c r="D41" s="12"/>
    </row>
    <row r="42" spans="1:11" ht="18.75">
      <c r="A42" s="11"/>
      <c r="B42" s="12"/>
      <c r="D42" s="12"/>
    </row>
    <row r="43" spans="1:11">
      <c r="A43" s="4" t="s">
        <v>9</v>
      </c>
      <c r="B43" s="10">
        <v>2018</v>
      </c>
      <c r="D43" s="10">
        <v>2019</v>
      </c>
    </row>
    <row r="44" spans="1:11">
      <c r="A44" s="5" t="s">
        <v>41</v>
      </c>
      <c r="B44" s="2">
        <v>19625.52</v>
      </c>
      <c r="D44" s="2"/>
    </row>
    <row r="45" spans="1:11">
      <c r="A45" s="5" t="s">
        <v>42</v>
      </c>
      <c r="B45" s="2">
        <v>14523.63</v>
      </c>
      <c r="D45" s="2"/>
    </row>
    <row r="46" spans="1:11">
      <c r="A46" s="5" t="s">
        <v>43</v>
      </c>
      <c r="B46" s="2">
        <v>-523.54</v>
      </c>
      <c r="D46" s="2"/>
      <c r="I46" s="2"/>
      <c r="J46" s="2"/>
      <c r="K46" s="2"/>
    </row>
    <row r="47" spans="1:11">
      <c r="A47" s="5" t="s">
        <v>44</v>
      </c>
      <c r="B47" s="2">
        <v>20000</v>
      </c>
      <c r="D47" s="2"/>
    </row>
    <row r="48" spans="1:11">
      <c r="A48" s="5" t="s">
        <v>74</v>
      </c>
      <c r="B48" s="2">
        <v>4340.6000000000004</v>
      </c>
      <c r="C48" s="2"/>
      <c r="D48" s="2"/>
    </row>
    <row r="49" spans="1:11">
      <c r="A49" s="5" t="s">
        <v>45</v>
      </c>
      <c r="B49" s="2">
        <v>146560</v>
      </c>
      <c r="D49" s="2"/>
    </row>
    <row r="50" spans="1:11">
      <c r="A50" s="5" t="s">
        <v>46</v>
      </c>
      <c r="B50" s="2">
        <v>81085.7</v>
      </c>
      <c r="D50" s="2"/>
    </row>
    <row r="51" spans="1:11">
      <c r="A51" s="5" t="s">
        <v>47</v>
      </c>
      <c r="B51" s="3">
        <v>-28741.040000000001</v>
      </c>
      <c r="D51" s="3"/>
    </row>
    <row r="52" spans="1:11" ht="15.75" thickBot="1">
      <c r="A52" s="4" t="s">
        <v>10</v>
      </c>
      <c r="B52" s="9">
        <f>SUM(B44:B51)</f>
        <v>256870.86999999997</v>
      </c>
      <c r="D52" s="9"/>
    </row>
    <row r="53" spans="1:11" ht="15.75" thickTop="1">
      <c r="B53" s="2"/>
      <c r="D53" s="2"/>
    </row>
    <row r="54" spans="1:11">
      <c r="A54" s="4" t="s">
        <v>11</v>
      </c>
      <c r="B54" s="2"/>
      <c r="D54" s="2"/>
    </row>
    <row r="55" spans="1:11">
      <c r="A55" s="4" t="s">
        <v>12</v>
      </c>
      <c r="B55" s="2"/>
      <c r="D55" s="2"/>
    </row>
    <row r="56" spans="1:11">
      <c r="A56" s="5" t="s">
        <v>48</v>
      </c>
      <c r="B56" s="2">
        <v>36524.230000000003</v>
      </c>
      <c r="D56" s="2"/>
      <c r="I56" s="2"/>
      <c r="J56" s="2"/>
      <c r="K56" s="2"/>
    </row>
    <row r="57" spans="1:11">
      <c r="A57" s="5" t="s">
        <v>56</v>
      </c>
      <c r="B57" s="2">
        <v>13431.36</v>
      </c>
      <c r="C57" s="2"/>
      <c r="D57" s="2"/>
    </row>
    <row r="58" spans="1:11">
      <c r="A58" s="5" t="s">
        <v>73</v>
      </c>
      <c r="B58" s="3">
        <v>21782.86</v>
      </c>
      <c r="C58" s="2"/>
    </row>
    <row r="59" spans="1:11">
      <c r="A59" s="4" t="s">
        <v>13</v>
      </c>
      <c r="B59" s="2">
        <f>SUM(B56:B58)</f>
        <v>71738.450000000012</v>
      </c>
      <c r="D59" s="2"/>
    </row>
    <row r="60" spans="1:11">
      <c r="B60" s="2"/>
      <c r="D60" s="2"/>
    </row>
    <row r="61" spans="1:11">
      <c r="A61" s="4" t="s">
        <v>14</v>
      </c>
      <c r="B61" s="2"/>
      <c r="D61" s="2"/>
    </row>
    <row r="62" spans="1:11">
      <c r="A62" s="5" t="s">
        <v>49</v>
      </c>
      <c r="B62" s="2">
        <v>25000</v>
      </c>
      <c r="D62" s="2"/>
    </row>
    <row r="63" spans="1:11">
      <c r="A63" s="5" t="s">
        <v>51</v>
      </c>
      <c r="B63" s="2">
        <v>277099.31</v>
      </c>
      <c r="D63" s="2"/>
    </row>
    <row r="64" spans="1:11">
      <c r="A64" s="5" t="s">
        <v>50</v>
      </c>
      <c r="B64" s="2">
        <v>-68000</v>
      </c>
      <c r="D64" s="2"/>
    </row>
    <row r="65" spans="1:9">
      <c r="A65" s="5" t="s">
        <v>75</v>
      </c>
      <c r="B65" s="3">
        <f>B37</f>
        <v>-48966.890000000072</v>
      </c>
      <c r="D65" s="3"/>
    </row>
    <row r="66" spans="1:9">
      <c r="A66" s="4" t="s">
        <v>52</v>
      </c>
      <c r="B66" s="6">
        <f>SUM(B62:B65)</f>
        <v>185132.41999999993</v>
      </c>
      <c r="D66" s="6"/>
    </row>
    <row r="67" spans="1:9">
      <c r="I67" s="2"/>
    </row>
    <row r="68" spans="1:9" ht="15.75" thickBot="1">
      <c r="A68" s="4" t="s">
        <v>15</v>
      </c>
      <c r="B68" s="8">
        <f>B59+B66</f>
        <v>256870.86999999994</v>
      </c>
      <c r="D68" s="8"/>
    </row>
    <row r="69" spans="1:9" ht="15.7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Analyse H</vt:lpstr>
      <vt:lpstr>Analyse V</vt:lpstr>
      <vt:lpstr>Ratios fin</vt:lpstr>
      <vt:lpstr>Prévisions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2014-07-30T13:15:04Z</dcterms:created>
  <dcterms:modified xsi:type="dcterms:W3CDTF">2014-08-16T16:02:48Z</dcterms:modified>
</cp:coreProperties>
</file>